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80" windowWidth="15360" windowHeight="8340"/>
  </bookViews>
  <sheets>
    <sheet name="入力用" sheetId="1" r:id="rId1"/>
    <sheet name="北信越申込書" sheetId="5" r:id="rId2"/>
    <sheet name="選手・スタッフ変更届" sheetId="11" r:id="rId3"/>
    <sheet name="プロ用" sheetId="12" r:id="rId4"/>
    <sheet name="大会名など" sheetId="3" state="hidden" r:id="rId5"/>
  </sheets>
  <definedNames>
    <definedName name="_xlnm.Print_Area" localSheetId="2">選手・スタッフ変更届!$A$1:$J$49</definedName>
    <definedName name="_xlnm.Print_Area" localSheetId="1">北信越申込書!$A$1:$L$37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A1" i="11" l="1"/>
  <c r="C1" i="5"/>
  <c r="V36" i="12"/>
  <c r="V35" i="12"/>
  <c r="V34" i="12"/>
  <c r="V33" i="12"/>
  <c r="O36" i="12"/>
  <c r="O35" i="12"/>
  <c r="O34" i="12"/>
  <c r="O33" i="12"/>
  <c r="H36" i="12"/>
  <c r="H35" i="12"/>
  <c r="H34" i="12"/>
  <c r="H33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X11" i="12"/>
  <c r="P11" i="12"/>
  <c r="F11" i="12"/>
  <c r="D11" i="12"/>
  <c r="B11" i="12"/>
  <c r="W8" i="12"/>
  <c r="W7" i="12"/>
  <c r="H8" i="12"/>
  <c r="H7" i="12"/>
  <c r="H6" i="12"/>
  <c r="H5" i="12"/>
  <c r="B4" i="12"/>
  <c r="I3" i="12"/>
  <c r="B3" i="12"/>
  <c r="C3" i="3"/>
  <c r="H42" i="11"/>
  <c r="H39" i="11"/>
  <c r="A39" i="11"/>
  <c r="C39" i="11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14" i="5"/>
  <c r="B9" i="1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K14" i="5"/>
  <c r="H14" i="5"/>
  <c r="E14" i="5"/>
  <c r="D14" i="5"/>
  <c r="C14" i="5"/>
  <c r="D2" i="5"/>
  <c r="F7" i="5" s="1"/>
  <c r="K2" i="5" s="1"/>
  <c r="L2" i="1"/>
  <c r="N11" i="5"/>
  <c r="N12" i="5"/>
  <c r="D3" i="5"/>
  <c r="D5" i="5"/>
  <c r="I3" i="5"/>
  <c r="D7" i="5"/>
  <c r="I5" i="5"/>
  <c r="B2" i="3"/>
  <c r="I37" i="5"/>
  <c r="E37" i="5"/>
  <c r="D12" i="5"/>
  <c r="D11" i="5"/>
  <c r="D9" i="5"/>
  <c r="D8" i="5"/>
  <c r="L12" i="5"/>
  <c r="K12" i="5"/>
  <c r="J12" i="5"/>
  <c r="I12" i="5"/>
  <c r="L11" i="5"/>
  <c r="K11" i="5"/>
  <c r="J11" i="5"/>
  <c r="I11" i="5"/>
  <c r="L10" i="5"/>
  <c r="K10" i="5"/>
  <c r="J10" i="5"/>
  <c r="I10" i="5"/>
  <c r="B3" i="3"/>
  <c r="B21" i="1"/>
  <c r="B23" i="1"/>
  <c r="B24" i="1"/>
  <c r="B22" i="1"/>
</calcChain>
</file>

<file path=xl/sharedStrings.xml><?xml version="1.0" encoding="utf-8"?>
<sst xmlns="http://schemas.openxmlformats.org/spreadsheetml/2006/main" count="234" uniqueCount="155">
  <si>
    <t>学校名</t>
  </si>
  <si>
    <t>ＴＥＬ</t>
  </si>
  <si>
    <t>ＦＡＸ</t>
  </si>
  <si>
    <t>郵便番号</t>
  </si>
  <si>
    <t>学校住所</t>
  </si>
  <si>
    <t>校長</t>
  </si>
  <si>
    <t>引率責任者</t>
  </si>
  <si>
    <t>監督</t>
  </si>
  <si>
    <t>コーチ</t>
  </si>
  <si>
    <t>マネージャー</t>
  </si>
  <si>
    <t>シャツ</t>
  </si>
  <si>
    <t>パンツ</t>
  </si>
  <si>
    <t>ストッキング</t>
  </si>
  <si>
    <t>ＦＰ正</t>
  </si>
  <si>
    <t>-</t>
  </si>
  <si>
    <t>ＦＰ副</t>
  </si>
  <si>
    <t>ＧＫ正</t>
  </si>
  <si>
    <t>ＧＫ副</t>
  </si>
  <si>
    <t>選手氏名</t>
  </si>
  <si>
    <t>学年</t>
  </si>
  <si>
    <t>身長</t>
  </si>
  <si>
    <t>体重</t>
  </si>
  <si>
    <t>中学校</t>
    <rPh sb="0" eb="3">
      <t>チュウガッコウ</t>
    </rPh>
    <phoneticPr fontId="1"/>
  </si>
  <si>
    <t>ふりがな（全角）</t>
    <rPh sb="5" eb="7">
      <t>ゼンカク</t>
    </rPh>
    <phoneticPr fontId="1"/>
  </si>
  <si>
    <t>主将に
１を入力</t>
    <phoneticPr fontId="1"/>
  </si>
  <si>
    <t>大会名</t>
    <rPh sb="0" eb="3">
      <t>タイカイメイ</t>
    </rPh>
    <phoneticPr fontId="1"/>
  </si>
  <si>
    <t>申込書提出先</t>
    <rPh sb="0" eb="3">
      <t>モウシコミショ</t>
    </rPh>
    <rPh sb="3" eb="6">
      <t>テイシュツサキ</t>
    </rPh>
    <phoneticPr fontId="1"/>
  </si>
  <si>
    <t>石川県中学校体育連盟会長</t>
    <rPh sb="0" eb="3">
      <t>イシカワケン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phoneticPr fontId="1"/>
  </si>
  <si>
    <t>郡市名</t>
    <rPh sb="0" eb="2">
      <t>グンシ</t>
    </rPh>
    <rPh sb="2" eb="3">
      <t>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</si>
  <si>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</si>
  <si>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</si>
  <si>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引率責任者</t>
    <rPh sb="0" eb="2">
      <t>インソツ</t>
    </rPh>
    <rPh sb="2" eb="5">
      <t>セキニンシャ</t>
    </rPh>
    <phoneticPr fontId="1"/>
  </si>
  <si>
    <t>県</t>
    <rPh sb="0" eb="1">
      <t>ケン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</si>
  <si>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</si>
  <si>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</si>
  <si>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</si>
  <si>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</si>
  <si>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</si>
  <si>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</si>
  <si>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</si>
  <si>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</si>
  <si>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</si>
  <si>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</si>
  <si>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</si>
  <si>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</si>
  <si>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</si>
  <si>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</si>
  <si>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</si>
  <si>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</si>
  <si>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</si>
  <si>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</si>
  <si>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</si>
  <si>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監　督　名</t>
    <rPh sb="0" eb="1">
      <t>ラン</t>
    </rPh>
    <rPh sb="2" eb="3">
      <t>ヨシ</t>
    </rPh>
    <rPh sb="4" eb="5">
      <t>メイ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</si>
  <si>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</si>
  <si>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県　大　会　順　位</t>
    <rPh sb="0" eb="1">
      <t>ケン</t>
    </rPh>
    <rPh sb="2" eb="3">
      <t>ダイ</t>
    </rPh>
    <rPh sb="4" eb="5">
      <t>カイ</t>
    </rPh>
    <rPh sb="6" eb="7">
      <t>ジュン</t>
    </rPh>
    <rPh sb="8" eb="9">
      <t>クライ</t>
    </rPh>
    <phoneticPr fontId="1"/>
  </si>
  <si>
    <t>位　置</t>
    <rPh sb="0" eb="1">
      <t>クライ</t>
    </rPh>
    <rPh sb="2" eb="3">
      <t>オキ</t>
    </rPh>
    <phoneticPr fontId="1"/>
  </si>
  <si>
    <t>中学校長</t>
    <rPh sb="0" eb="3">
      <t>チュウガッコウ</t>
    </rPh>
    <rPh sb="3" eb="4">
      <t>チョウ</t>
    </rPh>
    <phoneticPr fontId="1"/>
  </si>
  <si>
    <t>北信越中学校体育連盟会長　　殿</t>
    <rPh sb="0" eb="3">
      <t>ホクシンエツ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ドノ</t>
    </rPh>
    <phoneticPr fontId="1"/>
  </si>
  <si>
    <t>上記の者は、本校在学の生徒であり、本大会に参加することを認めます。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7" eb="20">
      <t>ホンタイカイ</t>
    </rPh>
    <rPh sb="21" eb="23">
      <t>サンカ</t>
    </rPh>
    <rPh sb="28" eb="29">
      <t>ミト</t>
    </rPh>
    <phoneticPr fontId="1"/>
  </si>
  <si>
    <t>ふりがな</t>
    <phoneticPr fontId="1"/>
  </si>
  <si>
    <t>印　</t>
    <rPh sb="0" eb="1">
      <t>イン</t>
    </rPh>
    <phoneticPr fontId="1"/>
  </si>
  <si>
    <t>ふ　り　が　な</t>
    <phoneticPr fontId="1"/>
  </si>
  <si>
    <t>ＦＡＸ</t>
    <phoneticPr fontId="1"/>
  </si>
  <si>
    <t>コ　ー　チ</t>
    <phoneticPr fontId="1"/>
  </si>
  <si>
    <t>マネージャー</t>
    <phoneticPr fontId="1"/>
  </si>
  <si>
    <t>位</t>
    <rPh sb="0" eb="1">
      <t>イ</t>
    </rPh>
    <phoneticPr fontId="1"/>
  </si>
  <si>
    <t>県体順位</t>
    <rPh sb="0" eb="2">
      <t>ケンタイ</t>
    </rPh>
    <rPh sb="2" eb="4">
      <t>ジュンイ</t>
    </rPh>
    <phoneticPr fontId="1"/>
  </si>
  <si>
    <t>誕生日
(北信越用)</t>
    <rPh sb="0" eb="3">
      <t>タンジョウビ</t>
    </rPh>
    <rPh sb="5" eb="6">
      <t>ホク</t>
    </rPh>
    <rPh sb="6" eb="8">
      <t>シンエツ</t>
    </rPh>
    <rPh sb="8" eb="9">
      <t>ヨウ</t>
    </rPh>
    <phoneticPr fontId="1"/>
  </si>
  <si>
    <t>(教・生)</t>
    <rPh sb="1" eb="2">
      <t>キョウ</t>
    </rPh>
    <rPh sb="3" eb="4">
      <t>ナマ</t>
    </rPh>
    <phoneticPr fontId="1"/>
  </si>
  <si>
    <t>(教・認)</t>
    <rPh sb="1" eb="2">
      <t>キョウ</t>
    </rPh>
    <rPh sb="3" eb="4">
      <t>ニン</t>
    </rPh>
    <phoneticPr fontId="1"/>
  </si>
  <si>
    <t>学　　年</t>
    <rPh sb="0" eb="1">
      <t>ガク</t>
    </rPh>
    <rPh sb="3" eb="4">
      <t>トシ</t>
    </rPh>
    <phoneticPr fontId="1"/>
  </si>
  <si>
    <t>ユニフォーム色</t>
    <rPh sb="6" eb="7">
      <t>イロ</t>
    </rPh>
    <phoneticPr fontId="1"/>
  </si>
  <si>
    <r>
      <t xml:space="preserve">背　番　号
</t>
    </r>
    <r>
      <rPr>
        <sz val="8"/>
        <rFont val="ＭＳ 明朝"/>
        <family val="1"/>
        <charset val="128"/>
      </rPr>
      <t>（主将に○）</t>
    </r>
    <rPh sb="0" eb="1">
      <t>セ</t>
    </rPh>
    <rPh sb="2" eb="3">
      <t>バン</t>
    </rPh>
    <rPh sb="4" eb="5">
      <t>ゴウ</t>
    </rPh>
    <rPh sb="7" eb="9">
      <t>シュショウ</t>
    </rPh>
    <phoneticPr fontId="1"/>
  </si>
  <si>
    <t>ストッキング</t>
    <phoneticPr fontId="1"/>
  </si>
  <si>
    <t>シ　ャ　ツ</t>
    <phoneticPr fontId="1"/>
  </si>
  <si>
    <t>FP　正</t>
    <rPh sb="3" eb="4">
      <t>セイ</t>
    </rPh>
    <phoneticPr fontId="1"/>
  </si>
  <si>
    <t>FP　副</t>
    <rPh sb="3" eb="4">
      <t>フク</t>
    </rPh>
    <phoneticPr fontId="1"/>
  </si>
  <si>
    <t>GK　正</t>
    <rPh sb="3" eb="4">
      <t>セイ</t>
    </rPh>
    <phoneticPr fontId="1"/>
  </si>
  <si>
    <t>GK　副</t>
    <rPh sb="3" eb="4">
      <t>フク</t>
    </rPh>
    <phoneticPr fontId="1"/>
  </si>
  <si>
    <t>電　話</t>
    <rPh sb="0" eb="1">
      <t>デン</t>
    </rPh>
    <rPh sb="2" eb="3">
      <t>ハナシ</t>
    </rPh>
    <phoneticPr fontId="1"/>
  </si>
  <si>
    <t>県　　名</t>
    <rPh sb="0" eb="1">
      <t>ケン</t>
    </rPh>
    <rPh sb="3" eb="4">
      <t>メイ</t>
    </rPh>
    <phoneticPr fontId="1"/>
  </si>
  <si>
    <t>位置</t>
    <rPh sb="0" eb="2">
      <t>イチ</t>
    </rPh>
    <phoneticPr fontId="1"/>
  </si>
  <si>
    <t>番号</t>
    <rPh sb="0" eb="2">
      <t>バンゴウ</t>
    </rPh>
    <phoneticPr fontId="1"/>
  </si>
  <si>
    <t>ちゅうがっこう</t>
    <phoneticPr fontId="1"/>
  </si>
  <si>
    <t>選手・スタッフ変更届</t>
    <rPh sb="0" eb="2">
      <t>センシュ</t>
    </rPh>
    <rPh sb="7" eb="10">
      <t>ヘンコウトドケ</t>
    </rPh>
    <phoneticPr fontId="1"/>
  </si>
  <si>
    <t>１　削除する選手</t>
    <rPh sb="2" eb="4">
      <t>サクジョ</t>
    </rPh>
    <rPh sb="6" eb="8">
      <t>センシュ</t>
    </rPh>
    <phoneticPr fontId="1"/>
  </si>
  <si>
    <t>背番号</t>
    <rPh sb="0" eb="3">
      <t>セバンゴウ</t>
    </rPh>
    <phoneticPr fontId="1"/>
  </si>
  <si>
    <t>ポジション</t>
    <phoneticPr fontId="1"/>
  </si>
  <si>
    <t>氏　　　　名</t>
    <rPh sb="0" eb="1">
      <t>シ</t>
    </rPh>
    <rPh sb="5" eb="6">
      <t>メイ</t>
    </rPh>
    <phoneticPr fontId="1"/>
  </si>
  <si>
    <t>変　更　の　理　由</t>
    <rPh sb="0" eb="1">
      <t>ヘン</t>
    </rPh>
    <rPh sb="2" eb="3">
      <t>サラ</t>
    </rPh>
    <rPh sb="6" eb="7">
      <t>リ</t>
    </rPh>
    <rPh sb="8" eb="9">
      <t>ヨシ</t>
    </rPh>
    <phoneticPr fontId="1"/>
  </si>
  <si>
    <t>２　新たに登録する選手</t>
    <rPh sb="2" eb="3">
      <t>アラ</t>
    </rPh>
    <rPh sb="5" eb="7">
      <t>トウロク</t>
    </rPh>
    <rPh sb="9" eb="11">
      <t>センシュ</t>
    </rPh>
    <phoneticPr fontId="1"/>
  </si>
  <si>
    <t>フリガナ</t>
    <phoneticPr fontId="1"/>
  </si>
  <si>
    <r>
      <t>生年月日</t>
    </r>
    <r>
      <rPr>
        <sz val="8"/>
        <rFont val="ＭＳ Ｐゴシック"/>
        <family val="3"/>
        <charset val="128"/>
      </rPr>
      <t>（１９９○．○．○）</t>
    </r>
    <rPh sb="0" eb="2">
      <t>セイネン</t>
    </rPh>
    <rPh sb="2" eb="4">
      <t>ガッピ</t>
    </rPh>
    <phoneticPr fontId="1"/>
  </si>
  <si>
    <t>３　削除するスタッフ</t>
    <rPh sb="2" eb="4">
      <t>サクジョ</t>
    </rPh>
    <phoneticPr fontId="1"/>
  </si>
  <si>
    <t>役職</t>
    <rPh sb="0" eb="2">
      <t>ヤクショク</t>
    </rPh>
    <phoneticPr fontId="1"/>
  </si>
  <si>
    <t>教・生・外</t>
    <rPh sb="0" eb="1">
      <t>キョウ</t>
    </rPh>
    <rPh sb="2" eb="3">
      <t>セイ</t>
    </rPh>
    <rPh sb="4" eb="5">
      <t>ガイ</t>
    </rPh>
    <phoneticPr fontId="1"/>
  </si>
  <si>
    <t>４　新たに登録するスタッフ</t>
    <rPh sb="2" eb="3">
      <t>アラ</t>
    </rPh>
    <rPh sb="5" eb="7">
      <t>トウロク</t>
    </rPh>
    <phoneticPr fontId="1"/>
  </si>
  <si>
    <t>＊外部指導者は様式Ｂ　指導者承認書と一緒に提出してください。</t>
    <rPh sb="1" eb="3">
      <t>ガイブ</t>
    </rPh>
    <rPh sb="3" eb="6">
      <t>シドウシャ</t>
    </rPh>
    <rPh sb="7" eb="9">
      <t>ヨウシキ</t>
    </rPh>
    <rPh sb="11" eb="14">
      <t>シドウシャ</t>
    </rPh>
    <rPh sb="14" eb="17">
      <t>ショウニンショ</t>
    </rPh>
    <rPh sb="18" eb="20">
      <t>イッショ</t>
    </rPh>
    <rPh sb="21" eb="23">
      <t>テイシュツ</t>
    </rPh>
    <phoneticPr fontId="1"/>
  </si>
  <si>
    <t>上記の選手・スタッフは当学校の生徒・スタッフであることを証明します。</t>
    <rPh sb="0" eb="2">
      <t>ジョウキ</t>
    </rPh>
    <rPh sb="3" eb="5">
      <t>センシュ</t>
    </rPh>
    <rPh sb="11" eb="12">
      <t>ア</t>
    </rPh>
    <rPh sb="12" eb="14">
      <t>ガッコウ</t>
    </rPh>
    <rPh sb="15" eb="17">
      <t>セイト</t>
    </rPh>
    <rPh sb="28" eb="30">
      <t>ショウメイ</t>
    </rPh>
    <phoneticPr fontId="1"/>
  </si>
  <si>
    <t>監　　督</t>
    <rPh sb="0" eb="1">
      <t>ჩン</t>
    </rPh>
    <rPh sb="3" eb="4">
      <t>とシ</t>
    </rPh>
    <phoneticPr fontId="1"/>
  </si>
  <si>
    <t>出身少年団</t>
    <rPh sb="0" eb="2">
      <t>シュッシン</t>
    </rPh>
    <rPh sb="2" eb="5">
      <t>ショウネンダン</t>
    </rPh>
    <phoneticPr fontId="1"/>
  </si>
  <si>
    <t>県体出場時</t>
    <rPh sb="0" eb="2">
      <t>ケビタイ</t>
    </rPh>
    <rPh sb="2" eb="4">
      <t>シュツ゘ョウ</t>
    </rPh>
    <rPh sb="4" eb="5">
      <t>ジ</t>
    </rPh>
    <phoneticPr fontId="1"/>
  </si>
  <si>
    <t>（教員、承認コーチの別）</t>
    <phoneticPr fontId="1"/>
  </si>
  <si>
    <t>（教員、生徒の別）</t>
    <phoneticPr fontId="1"/>
  </si>
  <si>
    <t>教員</t>
  </si>
  <si>
    <t>白</t>
    <rPh sb="0" eb="1">
      <t>シロ</t>
    </rPh>
    <phoneticPr fontId="1"/>
  </si>
  <si>
    <t>黒</t>
    <rPh sb="0" eb="1">
      <t>クロ</t>
    </rPh>
    <phoneticPr fontId="1"/>
  </si>
  <si>
    <t>生徒</t>
  </si>
  <si>
    <t>位</t>
    <phoneticPr fontId="1"/>
  </si>
  <si>
    <t>学　校　名
（正式名）</t>
    <rPh sb="0" eb="1">
      <t>ガク</t>
    </rPh>
    <rPh sb="2" eb="3">
      <t>コウ</t>
    </rPh>
    <rPh sb="4" eb="5">
      <t>メイ</t>
    </rPh>
    <phoneticPr fontId="1"/>
  </si>
  <si>
    <t>北信越大会申込書作成ファイル</t>
    <rPh sb="0" eb="3">
      <t>ホクシンエツ</t>
    </rPh>
    <rPh sb="3" eb="5">
      <t>タイカイ</t>
    </rPh>
    <rPh sb="5" eb="8">
      <t>モウシコミショ</t>
    </rPh>
    <rPh sb="8" eb="10">
      <t>サクセイ</t>
    </rPh>
    <phoneticPr fontId="1"/>
  </si>
  <si>
    <t>ふりがな</t>
    <phoneticPr fontId="1"/>
  </si>
  <si>
    <t>県代表</t>
    <rPh sb="0" eb="1">
      <t>ケン</t>
    </rPh>
    <rPh sb="1" eb="3">
      <t>ダイヒョウ</t>
    </rPh>
    <phoneticPr fontId="1"/>
  </si>
  <si>
    <t>第</t>
    <rPh sb="0" eb="1">
      <t>ダイ</t>
    </rPh>
    <phoneticPr fontId="1"/>
  </si>
  <si>
    <t>学校所在地</t>
    <rPh sb="0" eb="2">
      <t>ガッコウ</t>
    </rPh>
    <rPh sb="2" eb="5">
      <t>ショザイチ</t>
    </rPh>
    <phoneticPr fontId="1"/>
  </si>
  <si>
    <t>監督</t>
    <rPh sb="0" eb="2">
      <t>カントク</t>
    </rPh>
    <phoneticPr fontId="1"/>
  </si>
  <si>
    <t>コーチ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</si>
  <si>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</si>
  <si>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</si>
  <si>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ユニフォーム登録</t>
    <rPh sb="6" eb="8">
      <t>トウロク</t>
    </rPh>
    <phoneticPr fontId="1"/>
  </si>
  <si>
    <t>シャツ</t>
    <phoneticPr fontId="1"/>
  </si>
  <si>
    <t>パンツ</t>
    <phoneticPr fontId="1"/>
  </si>
  <si>
    <t>FP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</si>
  <si>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</si>
  <si>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</si>
  <si>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GK</t>
    <phoneticPr fontId="1"/>
  </si>
  <si>
    <t>GK</t>
  </si>
  <si>
    <t>青</t>
    <rPh sb="0" eb="1">
      <t>アオ</t>
    </rPh>
    <phoneticPr fontId="1"/>
  </si>
  <si>
    <t>黄</t>
    <rPh sb="0" eb="1">
      <t>キ</t>
    </rPh>
    <phoneticPr fontId="1"/>
  </si>
  <si>
    <t>赤</t>
    <rPh sb="0" eb="1">
      <t>アカ</t>
    </rPh>
    <phoneticPr fontId="1"/>
  </si>
  <si>
    <t>富山</t>
  </si>
  <si>
    <t>富山市立富山</t>
    <rPh sb="0" eb="2">
      <t>トヤマ</t>
    </rPh>
    <rPh sb="2" eb="4">
      <t>シリツ</t>
    </rPh>
    <rPh sb="4" eb="6">
      <t>トヤマ</t>
    </rPh>
    <phoneticPr fontId="1"/>
  </si>
  <si>
    <t>とやましりつとやま</t>
    <phoneticPr fontId="1"/>
  </si>
  <si>
    <t>076</t>
    <phoneticPr fontId="1"/>
  </si>
  <si>
    <t>411</t>
    <phoneticPr fontId="1"/>
  </si>
  <si>
    <t>1111</t>
    <phoneticPr fontId="1"/>
  </si>
  <si>
    <t>411</t>
    <phoneticPr fontId="1"/>
  </si>
  <si>
    <t>2222</t>
    <phoneticPr fontId="1"/>
  </si>
  <si>
    <t>931</t>
    <phoneticPr fontId="1"/>
  </si>
  <si>
    <t>0000</t>
    <phoneticPr fontId="1"/>
  </si>
  <si>
    <t>富山市富山１－１</t>
    <rPh sb="0" eb="3">
      <t>トヤマシ</t>
    </rPh>
    <rPh sb="3" eb="5">
      <t>トヤマ</t>
    </rPh>
    <phoneticPr fontId="1"/>
  </si>
  <si>
    <t>植野　昌弘</t>
  </si>
  <si>
    <t>植野　昌弘</t>
    <rPh sb="0" eb="2">
      <t>ウエノ</t>
    </rPh>
    <rPh sb="3" eb="5">
      <t>マサヒロ</t>
    </rPh>
    <phoneticPr fontId="1"/>
  </si>
  <si>
    <t>富山　太郎</t>
    <rPh sb="0" eb="2">
      <t>トヤマ</t>
    </rPh>
    <rPh sb="3" eb="5">
      <t>タロウ</t>
    </rPh>
    <phoneticPr fontId="1"/>
  </si>
  <si>
    <t>立山　花子</t>
    <rPh sb="0" eb="2">
      <t>タテヤマ</t>
    </rPh>
    <rPh sb="3" eb="5">
      <t>ハナコ</t>
    </rPh>
    <phoneticPr fontId="1"/>
  </si>
  <si>
    <t>高岡　一郎</t>
    <rPh sb="0" eb="2">
      <t>タカオカ</t>
    </rPh>
    <rPh sb="3" eb="5">
      <t>イチロウ</t>
    </rPh>
    <phoneticPr fontId="1"/>
  </si>
  <si>
    <t>うえの　まさひろ</t>
  </si>
  <si>
    <t>うえの　まさひろ</t>
    <phoneticPr fontId="1"/>
  </si>
  <si>
    <t>DF</t>
  </si>
  <si>
    <t>MF</t>
  </si>
  <si>
    <t>FW</t>
  </si>
  <si>
    <t>校　　長</t>
    <rPh sb="0" eb="1">
      <t>コウ</t>
    </rPh>
    <rPh sb="3" eb="3">
      <t>チョウ</t>
    </rPh>
    <phoneticPr fontId="1"/>
  </si>
  <si>
    <t>監督会議にコピー２０部提出をお願いします。</t>
    <rPh sb="0" eb="2">
      <t>カントク</t>
    </rPh>
    <rPh sb="2" eb="4">
      <t>カイギ</t>
    </rPh>
    <rPh sb="10" eb="11">
      <t>ブ</t>
    </rPh>
    <rPh sb="11" eb="13">
      <t>テイシュツ</t>
    </rPh>
    <rPh sb="15" eb="16">
      <t>ネガ</t>
    </rPh>
    <phoneticPr fontId="1"/>
  </si>
  <si>
    <t>パ　ン　ツ</t>
    <phoneticPr fontId="1"/>
  </si>
  <si>
    <t>平成２８年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</si>
</sst>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2"/>
      <name val="Arial"/>
      <family val="2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Arial"/>
      <family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40"/>
      <name val="Arial"/>
      <family val="2"/>
    </font>
    <font>
      <sz val="2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i/>
      <u/>
      <sz val="14"/>
      <color indexed="9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u/>
      <sz val="10"/>
      <color indexed="10"/>
      <name val="AR P丸ゴシック体M"/>
      <family val="3"/>
      <charset val="128"/>
    </font>
    <font>
      <b/>
      <u/>
      <sz val="10"/>
      <name val="AR P丸ゴシック体M"/>
      <family val="3"/>
      <charset val="128"/>
    </font>
    <font>
      <b/>
      <u/>
      <sz val="10"/>
      <color indexed="45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color indexed="9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color indexed="9"/>
      <name val="AR P丸ゴシック体M"/>
      <family val="3"/>
      <charset val="128"/>
    </font>
    <font>
      <b/>
      <sz val="18"/>
      <name val="AR P丸ゴシック体M"/>
      <family val="3"/>
      <charset val="128"/>
    </font>
    <font>
      <b/>
      <sz val="18"/>
      <name val="ＭＳ ゴシック"/>
      <family val="3"/>
      <charset val="128"/>
    </font>
    <font>
      <sz val="2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>
      <alignment vertical="center"/>
    </xf>
    <xf numFmtId="0" fontId="20" fillId="0" borderId="0"/>
  </cellStyleXfs>
  <cellXfs count="2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20" fillId="0" borderId="0" xfId="2"/>
    <xf numFmtId="0" fontId="19" fillId="0" borderId="0" xfId="2" applyFont="1" applyBorder="1" applyAlignment="1">
      <alignment horizontal="center" vertical="center"/>
    </xf>
    <xf numFmtId="0" fontId="20" fillId="0" borderId="0" xfId="2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0" fillId="0" borderId="18" xfId="2" applyBorder="1"/>
    <xf numFmtId="0" fontId="20" fillId="0" borderId="0" xfId="2" applyBorder="1"/>
    <xf numFmtId="0" fontId="20" fillId="0" borderId="0" xfId="2" applyBorder="1" applyAlignment="1"/>
    <xf numFmtId="0" fontId="20" fillId="0" borderId="18" xfId="2" applyBorder="1" applyAlignment="1">
      <alignment horizontal="center"/>
    </xf>
    <xf numFmtId="0" fontId="20" fillId="0" borderId="0" xfId="2" applyBorder="1" applyAlignment="1">
      <alignment horizontal="center"/>
    </xf>
    <xf numFmtId="0" fontId="20" fillId="0" borderId="0" xfId="2" applyAlignment="1">
      <alignment horizontal="center"/>
    </xf>
    <xf numFmtId="0" fontId="20" fillId="0" borderId="0" xfId="2" applyAlignment="1">
      <alignment horizontal="left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30" fillId="2" borderId="0" xfId="0" applyNumberFormat="1" applyFont="1" applyFill="1" applyAlignment="1" applyProtection="1"/>
    <xf numFmtId="0" fontId="31" fillId="2" borderId="0" xfId="0" applyFont="1" applyFill="1" applyAlignment="1"/>
    <xf numFmtId="0" fontId="34" fillId="3" borderId="0" xfId="0" applyNumberFormat="1" applyFont="1" applyFill="1" applyAlignment="1" applyProtection="1"/>
    <xf numFmtId="0" fontId="35" fillId="2" borderId="0" xfId="0" applyNumberFormat="1" applyFont="1" applyFill="1" applyAlignment="1" applyProtection="1"/>
    <xf numFmtId="0" fontId="29" fillId="2" borderId="0" xfId="0" applyNumberFormat="1" applyFont="1" applyFill="1" applyAlignment="1" applyProtection="1"/>
    <xf numFmtId="0" fontId="29" fillId="2" borderId="0" xfId="0" applyNumberFormat="1" applyFont="1" applyFill="1" applyBorder="1" applyAlignment="1" applyProtection="1"/>
    <xf numFmtId="0" fontId="29" fillId="2" borderId="0" xfId="0" applyNumberFormat="1" applyFont="1" applyFill="1" applyAlignment="1" applyProtection="1">
      <alignment horizontal="center"/>
    </xf>
    <xf numFmtId="0" fontId="36" fillId="4" borderId="0" xfId="0" applyNumberFormat="1" applyFont="1" applyFill="1" applyAlignment="1" applyProtection="1">
      <alignment vertical="center" shrinkToFit="1"/>
    </xf>
    <xf numFmtId="0" fontId="35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0" xfId="0" applyNumberFormat="1" applyFont="1" applyFill="1" applyBorder="1" applyAlignment="1" applyProtection="1">
      <alignment vertical="center" shrinkToFit="1"/>
    </xf>
    <xf numFmtId="0" fontId="35" fillId="5" borderId="20" xfId="0" applyNumberFormat="1" applyFont="1" applyFill="1" applyBorder="1" applyAlignment="1" applyProtection="1">
      <alignment horizontal="center" vertical="center" shrinkToFit="1"/>
    </xf>
    <xf numFmtId="0" fontId="29" fillId="2" borderId="0" xfId="0" applyFont="1" applyFill="1" applyBorder="1" applyAlignment="1">
      <alignment vertical="center" shrinkToFit="1"/>
    </xf>
    <xf numFmtId="0" fontId="36" fillId="4" borderId="0" xfId="0" applyNumberFormat="1" applyFont="1" applyFill="1" applyAlignment="1" applyProtection="1">
      <alignment horizontal="center" vertical="center" shrinkToFit="1"/>
    </xf>
    <xf numFmtId="0" fontId="36" fillId="4" borderId="0" xfId="0" applyNumberFormat="1" applyFont="1" applyFill="1" applyAlignment="1" applyProtection="1">
      <alignment horizontal="left" vertical="center" wrapText="1"/>
    </xf>
    <xf numFmtId="0" fontId="36" fillId="4" borderId="0" xfId="0" applyNumberFormat="1" applyFont="1" applyFill="1" applyAlignment="1" applyProtection="1">
      <alignment horizontal="center" vertical="center" wrapText="1"/>
    </xf>
    <xf numFmtId="0" fontId="35" fillId="2" borderId="0" xfId="0" applyFont="1" applyFill="1" applyBorder="1" applyAlignment="1">
      <alignment vertical="center"/>
    </xf>
    <xf numFmtId="0" fontId="29" fillId="0" borderId="20" xfId="0" applyNumberFormat="1" applyFont="1" applyFill="1" applyBorder="1" applyAlignment="1" applyProtection="1">
      <alignment horizontal="center" vertical="center" shrinkToFit="1"/>
    </xf>
    <xf numFmtId="0" fontId="35" fillId="5" borderId="20" xfId="0" applyNumberFormat="1" applyFont="1" applyFill="1" applyBorder="1" applyAlignment="1" applyProtection="1">
      <alignment vertical="center" shrinkToFit="1"/>
      <protection locked="0"/>
    </xf>
    <xf numFmtId="0" fontId="35" fillId="2" borderId="0" xfId="0" applyFont="1" applyFill="1" applyBorder="1" applyAlignment="1">
      <alignment vertical="center" shrinkToFit="1"/>
    </xf>
    <xf numFmtId="49" fontId="35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0" xfId="0" applyNumberFormat="1" applyFont="1" applyFill="1" applyBorder="1" applyAlignment="1" applyProtection="1">
      <alignment horizontal="center" vertical="center" shrinkToFit="1"/>
    </xf>
    <xf numFmtId="0" fontId="29" fillId="2" borderId="0" xfId="0" applyNumberFormat="1" applyFont="1" applyFill="1" applyAlignment="1" applyProtection="1">
      <alignment vertical="center" shrinkToFit="1"/>
    </xf>
    <xf numFmtId="0" fontId="35" fillId="2" borderId="0" xfId="0" applyNumberFormat="1" applyFont="1" applyFill="1" applyBorder="1" applyAlignment="1" applyProtection="1">
      <alignment horizontal="center" vertical="center" shrinkToFit="1"/>
    </xf>
    <xf numFmtId="0" fontId="35" fillId="2" borderId="21" xfId="0" applyFont="1" applyFill="1" applyBorder="1" applyAlignment="1">
      <alignment vertical="center" shrinkToFit="1"/>
    </xf>
    <xf numFmtId="0" fontId="35" fillId="2" borderId="0" xfId="0" applyNumberFormat="1" applyFont="1" applyFill="1" applyBorder="1" applyAlignment="1" applyProtection="1"/>
    <xf numFmtId="0" fontId="35" fillId="2" borderId="0" xfId="0" applyNumberFormat="1" applyFont="1" applyFill="1" applyAlignment="1" applyProtection="1">
      <alignment horizontal="center"/>
    </xf>
    <xf numFmtId="0" fontId="37" fillId="2" borderId="0" xfId="0" applyNumberFormat="1" applyFont="1" applyFill="1" applyAlignment="1" applyProtection="1">
      <alignment vertical="center"/>
    </xf>
    <xf numFmtId="0" fontId="36" fillId="2" borderId="0" xfId="0" applyNumberFormat="1" applyFont="1" applyFill="1" applyAlignment="1" applyProtection="1">
      <alignment vertical="center" shrinkToFit="1"/>
    </xf>
    <xf numFmtId="0" fontId="3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0" xfId="0" applyNumberFormat="1" applyFont="1" applyFill="1" applyAlignment="1" applyProtection="1"/>
    <xf numFmtId="0" fontId="20" fillId="0" borderId="0" xfId="1">
      <alignment vertical="center"/>
    </xf>
    <xf numFmtId="0" fontId="20" fillId="0" borderId="22" xfId="1" applyBorder="1" applyAlignment="1">
      <alignment vertical="center"/>
    </xf>
    <xf numFmtId="0" fontId="20" fillId="0" borderId="0" xfId="1" applyBorder="1">
      <alignment vertical="center"/>
    </xf>
    <xf numFmtId="0" fontId="20" fillId="0" borderId="0" xfId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0" fillId="0" borderId="0" xfId="1" applyAlignment="1">
      <alignment vertical="center"/>
    </xf>
    <xf numFmtId="0" fontId="20" fillId="0" borderId="0" xfId="1" applyBorder="1" applyAlignment="1">
      <alignment vertical="center"/>
    </xf>
    <xf numFmtId="0" fontId="30" fillId="2" borderId="0" xfId="0" applyNumberFormat="1" applyFont="1" applyFill="1" applyAlignment="1" applyProtection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28" fillId="3" borderId="0" xfId="0" applyNumberFormat="1" applyFont="1" applyFill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5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4" xfId="0" applyFont="1" applyBorder="1" applyAlignment="1">
      <alignment vertical="center" shrinkToFit="1"/>
    </xf>
    <xf numFmtId="0" fontId="29" fillId="2" borderId="25" xfId="0" applyNumberFormat="1" applyFont="1" applyFill="1" applyBorder="1" applyAlignment="1" applyProtection="1">
      <alignment vertical="center" shrinkToFit="1"/>
    </xf>
    <xf numFmtId="0" fontId="35" fillId="0" borderId="0" xfId="0" applyFont="1" applyBorder="1" applyAlignment="1">
      <alignment vertical="center" shrinkToFit="1"/>
    </xf>
    <xf numFmtId="0" fontId="35" fillId="5" borderId="23" xfId="0" applyNumberFormat="1" applyFont="1" applyFill="1" applyBorder="1" applyAlignment="1" applyProtection="1">
      <alignment vertical="center" shrinkToFit="1"/>
      <protection locked="0"/>
    </xf>
    <xf numFmtId="0" fontId="35" fillId="0" borderId="26" xfId="0" applyFont="1" applyBorder="1" applyAlignment="1">
      <alignment vertical="center" shrinkToFit="1"/>
    </xf>
    <xf numFmtId="0" fontId="29" fillId="2" borderId="25" xfId="0" applyNumberFormat="1" applyFont="1" applyFill="1" applyBorder="1" applyAlignment="1" applyProtection="1">
      <alignment vertical="center"/>
    </xf>
    <xf numFmtId="0" fontId="35" fillId="0" borderId="0" xfId="0" applyFont="1" applyBorder="1" applyAlignment="1">
      <alignment vertical="center"/>
    </xf>
    <xf numFmtId="0" fontId="30" fillId="2" borderId="0" xfId="0" applyNumberFormat="1" applyFont="1" applyFill="1" applyAlignment="1" applyProtection="1">
      <alignment horizontal="left"/>
    </xf>
    <xf numFmtId="0" fontId="31" fillId="2" borderId="0" xfId="0" applyFont="1" applyFill="1" applyAlignment="1"/>
    <xf numFmtId="0" fontId="35" fillId="5" borderId="23" xfId="0" applyFont="1" applyFill="1" applyBorder="1" applyAlignment="1" applyProtection="1">
      <alignment horizontal="center" vertical="center" shrinkToFit="1"/>
      <protection locked="0"/>
    </xf>
    <xf numFmtId="0" fontId="36" fillId="4" borderId="26" xfId="0" applyNumberFormat="1" applyFont="1" applyFill="1" applyBorder="1" applyAlignment="1" applyProtection="1">
      <alignment horizontal="center" vertical="center" shrinkToFit="1"/>
    </xf>
    <xf numFmtId="0" fontId="35" fillId="2" borderId="27" xfId="0" applyNumberFormat="1" applyFont="1" applyFill="1" applyBorder="1" applyAlignment="1" applyProtection="1">
      <alignment vertical="top" wrapText="1" shrinkToFit="1"/>
      <protection locked="0"/>
    </xf>
    <xf numFmtId="0" fontId="35" fillId="2" borderId="27" xfId="0" applyFont="1" applyFill="1" applyBorder="1" applyAlignment="1" applyProtection="1">
      <alignment vertical="top" wrapText="1" shrinkToFit="1"/>
      <protection locked="0"/>
    </xf>
    <xf numFmtId="0" fontId="35" fillId="2" borderId="0" xfId="0" applyFont="1" applyFill="1" applyBorder="1" applyAlignment="1" applyProtection="1">
      <alignment vertical="top" wrapText="1" shrinkToFit="1"/>
      <protection locked="0"/>
    </xf>
    <xf numFmtId="0" fontId="36" fillId="2" borderId="0" xfId="0" applyNumberFormat="1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 applyProtection="1">
      <alignment horizontal="center" wrapText="1"/>
    </xf>
    <xf numFmtId="0" fontId="29" fillId="2" borderId="0" xfId="0" applyNumberFormat="1" applyFont="1" applyFill="1" applyAlignment="1" applyProtection="1">
      <alignment horizontal="center"/>
    </xf>
    <xf numFmtId="0" fontId="36" fillId="4" borderId="22" xfId="0" applyNumberFormat="1" applyFont="1" applyFill="1" applyBorder="1" applyAlignment="1" applyProtection="1">
      <alignment horizontal="center" vertical="center" shrinkToFit="1"/>
    </xf>
    <xf numFmtId="0" fontId="35" fillId="0" borderId="22" xfId="0" applyFont="1" applyBorder="1" applyAlignment="1">
      <alignment vertical="center" shrinkToFit="1"/>
    </xf>
    <xf numFmtId="0" fontId="29" fillId="2" borderId="0" xfId="0" applyNumberFormat="1" applyFont="1" applyFill="1" applyBorder="1" applyAlignment="1" applyProtection="1">
      <alignment vertical="center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9" xfId="0" applyNumberFormat="1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distributed" vertical="center" indent="1" justifyLastLine="1" shrinkToFit="1"/>
    </xf>
    <xf numFmtId="0" fontId="9" fillId="0" borderId="30" xfId="0" applyFont="1" applyBorder="1" applyAlignment="1">
      <alignment horizontal="distributed" vertical="center" indent="1" justifyLastLine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justifyLastLine="1" shrinkToFit="1"/>
    </xf>
    <xf numFmtId="0" fontId="9" fillId="0" borderId="36" xfId="0" applyFont="1" applyBorder="1" applyAlignment="1">
      <alignment horizontal="distributed" vertical="center" justifyLastLine="1" shrinkToFit="1"/>
    </xf>
    <xf numFmtId="0" fontId="9" fillId="0" borderId="37" xfId="0" applyFont="1" applyBorder="1" applyAlignment="1">
      <alignment horizontal="distributed" vertical="center" justifyLastLine="1" shrinkToFit="1"/>
    </xf>
    <xf numFmtId="0" fontId="9" fillId="0" borderId="38" xfId="0" applyFont="1" applyBorder="1" applyAlignment="1">
      <alignment horizontal="distributed" vertical="center" justifyLastLine="1" shrinkToFit="1"/>
    </xf>
    <xf numFmtId="0" fontId="9" fillId="0" borderId="39" xfId="0" applyFont="1" applyBorder="1" applyAlignment="1">
      <alignment horizontal="distributed" vertical="center" justifyLastLine="1" shrinkToFit="1"/>
    </xf>
    <xf numFmtId="0" fontId="9" fillId="0" borderId="40" xfId="0" applyFont="1" applyBorder="1" applyAlignment="1">
      <alignment horizontal="distributed" vertical="center" justifyLastLine="1" shrinkToFit="1"/>
    </xf>
    <xf numFmtId="0" fontId="9" fillId="0" borderId="4" xfId="0" applyFont="1" applyBorder="1" applyAlignment="1">
      <alignment horizontal="distributed" vertical="center" justifyLastLine="1" shrinkToFit="1"/>
    </xf>
    <xf numFmtId="0" fontId="9" fillId="0" borderId="41" xfId="0" applyFont="1" applyBorder="1" applyAlignment="1">
      <alignment horizontal="distributed" vertical="center" justifyLastLine="1" shrinkToFit="1"/>
    </xf>
    <xf numFmtId="0" fontId="20" fillId="0" borderId="35" xfId="0" applyFont="1" applyBorder="1" applyAlignment="1">
      <alignment horizontal="center" vertical="center" justifyLastLine="1" shrinkToFit="1"/>
    </xf>
    <xf numFmtId="0" fontId="20" fillId="0" borderId="36" xfId="0" applyFont="1" applyBorder="1" applyAlignment="1">
      <alignment horizontal="center" vertical="center" justifyLastLine="1" shrinkToFit="1"/>
    </xf>
    <xf numFmtId="0" fontId="20" fillId="0" borderId="3" xfId="0" applyFont="1" applyBorder="1" applyAlignment="1">
      <alignment horizontal="center" vertical="center" justifyLastLine="1" shrinkToFit="1"/>
    </xf>
    <xf numFmtId="0" fontId="20" fillId="0" borderId="42" xfId="0" applyFont="1" applyBorder="1" applyAlignment="1">
      <alignment horizontal="center" vertical="center" justifyLastLine="1" shrinkToFit="1"/>
    </xf>
    <xf numFmtId="0" fontId="20" fillId="0" borderId="0" xfId="0" applyFont="1" applyBorder="1" applyAlignment="1">
      <alignment horizontal="center" vertical="center" justifyLastLine="1" shrinkToFit="1"/>
    </xf>
    <xf numFmtId="0" fontId="20" fillId="0" borderId="5" xfId="0" applyFont="1" applyBorder="1" applyAlignment="1">
      <alignment horizontal="center" vertical="center" justifyLastLine="1" shrinkToFit="1"/>
    </xf>
    <xf numFmtId="0" fontId="12" fillId="0" borderId="4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distributed" vertical="center" indent="1" shrinkToFit="1"/>
    </xf>
    <xf numFmtId="0" fontId="18" fillId="0" borderId="5" xfId="0" applyFont="1" applyBorder="1" applyAlignment="1">
      <alignment horizontal="distributed" vertical="center" indent="1" shrinkToFit="1"/>
    </xf>
    <xf numFmtId="0" fontId="18" fillId="0" borderId="39" xfId="0" applyFont="1" applyBorder="1" applyAlignment="1">
      <alignment horizontal="distributed" vertical="center" indent="1" shrinkToFit="1"/>
    </xf>
    <xf numFmtId="0" fontId="18" fillId="0" borderId="43" xfId="0" applyFont="1" applyBorder="1" applyAlignment="1">
      <alignment horizontal="distributed" vertical="center" indent="1" shrinkToFit="1"/>
    </xf>
    <xf numFmtId="0" fontId="11" fillId="0" borderId="0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distributed" vertical="center" indent="2" justifyLastLine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4" fillId="0" borderId="29" xfId="0" applyFont="1" applyBorder="1" applyAlignment="1">
      <alignment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9" fillId="0" borderId="28" xfId="0" applyFont="1" applyBorder="1" applyAlignment="1">
      <alignment horizontal="distributed" vertical="center" indent="2" justifyLastLine="1" shrinkToFit="1"/>
    </xf>
    <xf numFmtId="0" fontId="9" fillId="0" borderId="1" xfId="0" applyFont="1" applyBorder="1" applyAlignment="1">
      <alignment horizontal="distributed" vertical="center" indent="2" justifyLastLine="1" shrinkToFit="1"/>
    </xf>
    <xf numFmtId="0" fontId="9" fillId="0" borderId="29" xfId="0" applyFont="1" applyBorder="1" applyAlignment="1">
      <alignment horizontal="distributed" vertical="center" indent="2" justifyLastLine="1" shrinkToFit="1"/>
    </xf>
    <xf numFmtId="0" fontId="16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indent="2" justifyLastLine="1" shrinkToFit="1"/>
    </xf>
    <xf numFmtId="0" fontId="9" fillId="0" borderId="36" xfId="0" applyFont="1" applyBorder="1" applyAlignment="1">
      <alignment horizontal="distributed" vertical="center" indent="2" justifyLastLine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/>
    </xf>
    <xf numFmtId="0" fontId="16" fillId="0" borderId="48" xfId="0" applyFont="1" applyBorder="1" applyAlignment="1">
      <alignment vertical="center"/>
    </xf>
    <xf numFmtId="0" fontId="9" fillId="0" borderId="44" xfId="0" applyNumberFormat="1" applyFont="1" applyBorder="1" applyAlignment="1">
      <alignment horizontal="center" vertical="center" shrinkToFit="1"/>
    </xf>
    <xf numFmtId="0" fontId="9" fillId="0" borderId="49" xfId="0" applyNumberFormat="1" applyFont="1" applyBorder="1" applyAlignment="1">
      <alignment horizontal="center" vertical="center" shrinkToFit="1"/>
    </xf>
    <xf numFmtId="0" fontId="9" fillId="0" borderId="50" xfId="0" applyNumberFormat="1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18" fillId="0" borderId="52" xfId="0" applyNumberFormat="1" applyFont="1" applyBorder="1" applyAlignment="1">
      <alignment horizontal="distributed" vertical="center" shrinkToFit="1"/>
    </xf>
    <xf numFmtId="0" fontId="18" fillId="0" borderId="46" xfId="0" applyNumberFormat="1" applyFont="1" applyBorder="1" applyAlignment="1">
      <alignment horizontal="distributed" vertical="center" shrinkToFit="1"/>
    </xf>
    <xf numFmtId="0" fontId="9" fillId="0" borderId="42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distributed" vertical="center" indent="1" shrinkToFit="1"/>
    </xf>
    <xf numFmtId="0" fontId="9" fillId="0" borderId="38" xfId="0" applyFont="1" applyBorder="1" applyAlignment="1">
      <alignment horizontal="distributed" vertical="center" indent="1" shrinkToFit="1"/>
    </xf>
    <xf numFmtId="0" fontId="9" fillId="0" borderId="39" xfId="0" applyFont="1" applyBorder="1" applyAlignment="1">
      <alignment horizontal="distributed" vertical="center" indent="1" shrinkToFit="1"/>
    </xf>
    <xf numFmtId="0" fontId="9" fillId="0" borderId="44" xfId="0" applyFont="1" applyBorder="1" applyAlignment="1">
      <alignment horizontal="distributed" vertical="center" indent="2" justifyLastLine="1" shrinkToFit="1"/>
    </xf>
    <xf numFmtId="0" fontId="9" fillId="0" borderId="49" xfId="0" applyFont="1" applyBorder="1" applyAlignment="1">
      <alignment horizontal="distributed" vertical="center" indent="2" justifyLastLine="1" shrinkToFit="1"/>
    </xf>
    <xf numFmtId="0" fontId="9" fillId="0" borderId="50" xfId="0" applyFont="1" applyBorder="1" applyAlignment="1">
      <alignment horizontal="distributed" vertical="center" indent="2" justifyLastLine="1" shrinkToFit="1"/>
    </xf>
    <xf numFmtId="0" fontId="9" fillId="0" borderId="42" xfId="0" applyFont="1" applyBorder="1" applyAlignment="1">
      <alignment horizontal="distributed" vertical="center" indent="2" justifyLastLine="1" shrinkToFit="1"/>
    </xf>
    <xf numFmtId="0" fontId="9" fillId="0" borderId="0" xfId="0" applyFont="1" applyBorder="1" applyAlignment="1">
      <alignment horizontal="distributed" vertical="center" indent="2" justifyLastLine="1" shrinkToFit="1"/>
    </xf>
    <xf numFmtId="0" fontId="12" fillId="0" borderId="33" xfId="0" applyFont="1" applyBorder="1" applyAlignment="1">
      <alignment horizontal="center" vertical="center" textRotation="255" shrinkToFit="1"/>
    </xf>
    <xf numFmtId="0" fontId="12" fillId="0" borderId="53" xfId="0" applyFont="1" applyBorder="1" applyAlignment="1">
      <alignment horizontal="center" vertical="center" textRotation="255" shrinkToFit="1"/>
    </xf>
    <xf numFmtId="0" fontId="12" fillId="0" borderId="34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distributed" vertical="center" justifyLastLine="1"/>
    </xf>
    <xf numFmtId="0" fontId="20" fillId="0" borderId="0" xfId="2" applyAlignment="1"/>
    <xf numFmtId="0" fontId="20" fillId="0" borderId="54" xfId="2" applyBorder="1" applyAlignment="1">
      <alignment horizontal="center"/>
    </xf>
    <xf numFmtId="0" fontId="20" fillId="0" borderId="55" xfId="2" applyBorder="1" applyAlignment="1">
      <alignment horizontal="center"/>
    </xf>
    <xf numFmtId="0" fontId="20" fillId="0" borderId="56" xfId="2" applyBorder="1" applyAlignment="1">
      <alignment horizontal="center"/>
    </xf>
    <xf numFmtId="0" fontId="20" fillId="0" borderId="54" xfId="2" applyBorder="1" applyAlignment="1"/>
    <xf numFmtId="0" fontId="20" fillId="0" borderId="55" xfId="2" applyBorder="1" applyAlignment="1"/>
    <xf numFmtId="0" fontId="20" fillId="0" borderId="56" xfId="2" applyBorder="1" applyAlignment="1"/>
    <xf numFmtId="0" fontId="20" fillId="0" borderId="57" xfId="2" applyBorder="1" applyAlignment="1"/>
    <xf numFmtId="0" fontId="20" fillId="0" borderId="58" xfId="2" applyBorder="1" applyAlignment="1"/>
    <xf numFmtId="0" fontId="20" fillId="0" borderId="59" xfId="2" applyBorder="1" applyAlignment="1"/>
    <xf numFmtId="0" fontId="20" fillId="0" borderId="18" xfId="2" applyBorder="1" applyAlignment="1"/>
    <xf numFmtId="0" fontId="24" fillId="0" borderId="58" xfId="2" applyFont="1" applyBorder="1" applyAlignment="1"/>
    <xf numFmtId="0" fontId="20" fillId="0" borderId="0" xfId="2" applyAlignment="1">
      <alignment horizontal="center"/>
    </xf>
    <xf numFmtId="0" fontId="20" fillId="0" borderId="0" xfId="2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20" fillId="0" borderId="6" xfId="2" applyBorder="1" applyAlignment="1">
      <alignment horizontal="distributed" indent="1"/>
    </xf>
    <xf numFmtId="0" fontId="0" fillId="0" borderId="6" xfId="0" applyBorder="1" applyAlignment="1">
      <alignment horizontal="distributed" indent="1"/>
    </xf>
    <xf numFmtId="0" fontId="20" fillId="0" borderId="18" xfId="2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16" fillId="0" borderId="60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 shrinkToFit="1"/>
    </xf>
    <xf numFmtId="0" fontId="16" fillId="0" borderId="6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/>
    </xf>
    <xf numFmtId="0" fontId="16" fillId="0" borderId="63" xfId="1" applyFont="1" applyBorder="1" applyAlignment="1">
      <alignment horizontal="center" vertical="center"/>
    </xf>
    <xf numFmtId="0" fontId="16" fillId="0" borderId="63" xfId="1" applyFont="1" applyBorder="1" applyAlignment="1">
      <alignment horizontal="center" vertical="center" shrinkToFit="1"/>
    </xf>
    <xf numFmtId="0" fontId="16" fillId="0" borderId="64" xfId="1" applyFont="1" applyBorder="1" applyAlignment="1">
      <alignment horizontal="center" vertical="center" shrinkToFit="1"/>
    </xf>
    <xf numFmtId="0" fontId="20" fillId="0" borderId="65" xfId="1" applyBorder="1" applyAlignment="1">
      <alignment horizontal="center" vertical="center"/>
    </xf>
    <xf numFmtId="0" fontId="20" fillId="0" borderId="66" xfId="1" applyBorder="1" applyAlignment="1">
      <alignment horizontal="center" vertical="center"/>
    </xf>
    <xf numFmtId="0" fontId="20" fillId="0" borderId="67" xfId="1" applyBorder="1" applyAlignment="1">
      <alignment horizontal="center" vertical="center"/>
    </xf>
    <xf numFmtId="0" fontId="20" fillId="0" borderId="60" xfId="1" applyBorder="1" applyAlignment="1">
      <alignment horizontal="center" vertical="center"/>
    </xf>
    <xf numFmtId="0" fontId="20" fillId="0" borderId="68" xfId="1" applyBorder="1" applyAlignment="1">
      <alignment horizontal="center" vertical="center"/>
    </xf>
    <xf numFmtId="0" fontId="16" fillId="0" borderId="69" xfId="1" applyFont="1" applyBorder="1" applyAlignment="1">
      <alignment horizontal="center" vertical="center"/>
    </xf>
    <xf numFmtId="0" fontId="16" fillId="0" borderId="70" xfId="1" applyFont="1" applyBorder="1" applyAlignment="1">
      <alignment horizontal="center" vertical="center"/>
    </xf>
    <xf numFmtId="0" fontId="16" fillId="0" borderId="70" xfId="1" applyFont="1" applyBorder="1" applyAlignment="1">
      <alignment horizontal="center" vertical="center" shrinkToFit="1"/>
    </xf>
    <xf numFmtId="0" fontId="16" fillId="0" borderId="71" xfId="1" applyFont="1" applyBorder="1" applyAlignment="1">
      <alignment horizontal="center" vertical="center" shrinkToFit="1"/>
    </xf>
    <xf numFmtId="0" fontId="20" fillId="0" borderId="72" xfId="1" applyBorder="1" applyAlignment="1">
      <alignment horizontal="center" vertical="center"/>
    </xf>
    <xf numFmtId="0" fontId="16" fillId="0" borderId="73" xfId="1" applyFont="1" applyBorder="1" applyAlignment="1">
      <alignment horizontal="center" vertical="center"/>
    </xf>
    <xf numFmtId="0" fontId="20" fillId="0" borderId="74" xfId="1" applyBorder="1" applyAlignment="1">
      <alignment horizontal="center" vertical="center"/>
    </xf>
    <xf numFmtId="0" fontId="20" fillId="0" borderId="75" xfId="1" applyBorder="1" applyAlignment="1">
      <alignment horizontal="center" vertical="center"/>
    </xf>
    <xf numFmtId="0" fontId="20" fillId="0" borderId="76" xfId="1" applyBorder="1" applyAlignment="1">
      <alignment horizontal="center" vertical="center"/>
    </xf>
    <xf numFmtId="0" fontId="20" fillId="0" borderId="77" xfId="1" applyBorder="1" applyAlignment="1">
      <alignment horizontal="center" vertical="center"/>
    </xf>
    <xf numFmtId="0" fontId="20" fillId="0" borderId="75" xfId="1" applyBorder="1" applyAlignment="1">
      <alignment horizontal="center" vertical="center" shrinkToFit="1"/>
    </xf>
    <xf numFmtId="0" fontId="20" fillId="0" borderId="78" xfId="1" applyBorder="1" applyAlignment="1">
      <alignment horizontal="center" vertical="center" shrinkToFit="1"/>
    </xf>
    <xf numFmtId="0" fontId="20" fillId="0" borderId="79" xfId="1" applyBorder="1" applyAlignment="1">
      <alignment horizontal="center" vertical="center"/>
    </xf>
    <xf numFmtId="0" fontId="20" fillId="0" borderId="63" xfId="1" applyBorder="1" applyAlignment="1">
      <alignment horizontal="center" vertical="center"/>
    </xf>
    <xf numFmtId="0" fontId="20" fillId="0" borderId="80" xfId="1" applyBorder="1" applyAlignment="1">
      <alignment horizontal="center" vertical="center"/>
    </xf>
    <xf numFmtId="0" fontId="20" fillId="0" borderId="81" xfId="1" applyBorder="1" applyAlignment="1">
      <alignment horizontal="center" vertical="center"/>
    </xf>
    <xf numFmtId="0" fontId="20" fillId="0" borderId="56" xfId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 shrinkToFit="1"/>
    </xf>
    <xf numFmtId="0" fontId="13" fillId="0" borderId="55" xfId="1" applyFont="1" applyBorder="1" applyAlignment="1">
      <alignment horizontal="center" vertical="center" shrinkToFit="1"/>
    </xf>
    <xf numFmtId="0" fontId="13" fillId="0" borderId="56" xfId="1" applyFont="1" applyBorder="1" applyAlignment="1">
      <alignment horizontal="center" vertical="center" shrinkToFit="1"/>
    </xf>
    <xf numFmtId="0" fontId="16" fillId="0" borderId="82" xfId="1" applyFont="1" applyBorder="1" applyAlignment="1">
      <alignment horizontal="center" vertical="center"/>
    </xf>
    <xf numFmtId="0" fontId="20" fillId="0" borderId="83" xfId="1" applyBorder="1" applyAlignment="1">
      <alignment horizontal="center" vertical="center"/>
    </xf>
    <xf numFmtId="0" fontId="20" fillId="0" borderId="84" xfId="1" applyBorder="1" applyAlignment="1">
      <alignment horizontal="center" vertical="center"/>
    </xf>
    <xf numFmtId="0" fontId="16" fillId="0" borderId="85" xfId="1" applyFont="1" applyBorder="1" applyAlignment="1">
      <alignment horizontal="center" vertical="center"/>
    </xf>
    <xf numFmtId="0" fontId="16" fillId="0" borderId="84" xfId="1" applyFont="1" applyBorder="1" applyAlignment="1">
      <alignment horizontal="center" vertical="center"/>
    </xf>
    <xf numFmtId="0" fontId="16" fillId="0" borderId="86" xfId="1" applyFont="1" applyBorder="1" applyAlignment="1">
      <alignment horizontal="center" vertical="center"/>
    </xf>
    <xf numFmtId="0" fontId="13" fillId="0" borderId="85" xfId="1" applyFont="1" applyBorder="1" applyAlignment="1">
      <alignment horizontal="center" vertical="center" shrinkToFit="1"/>
    </xf>
    <xf numFmtId="0" fontId="13" fillId="0" borderId="86" xfId="1" applyFont="1" applyBorder="1" applyAlignment="1">
      <alignment horizontal="center" vertical="center" shrinkToFit="1"/>
    </xf>
    <xf numFmtId="0" fontId="13" fillId="0" borderId="84" xfId="1" applyFont="1" applyBorder="1" applyAlignment="1">
      <alignment horizontal="center" vertical="center" shrinkToFit="1"/>
    </xf>
    <xf numFmtId="0" fontId="16" fillId="0" borderId="87" xfId="1" applyFont="1" applyBorder="1" applyAlignment="1">
      <alignment horizontal="center" vertical="center"/>
    </xf>
    <xf numFmtId="0" fontId="20" fillId="0" borderId="88" xfId="1" applyBorder="1" applyAlignment="1">
      <alignment horizontal="center" vertical="center"/>
    </xf>
    <xf numFmtId="0" fontId="20" fillId="0" borderId="70" xfId="1" applyBorder="1" applyAlignment="1">
      <alignment horizontal="center" vertical="center"/>
    </xf>
    <xf numFmtId="0" fontId="13" fillId="0" borderId="70" xfId="1" applyFont="1" applyBorder="1" applyAlignment="1">
      <alignment horizontal="center" vertical="center" shrinkToFit="1"/>
    </xf>
    <xf numFmtId="0" fontId="16" fillId="0" borderId="71" xfId="1" applyFont="1" applyBorder="1" applyAlignment="1">
      <alignment horizontal="center" vertical="center"/>
    </xf>
    <xf numFmtId="0" fontId="20" fillId="0" borderId="78" xfId="1" applyBorder="1" applyAlignment="1">
      <alignment horizontal="center" vertical="center"/>
    </xf>
    <xf numFmtId="0" fontId="20" fillId="0" borderId="89" xfId="1" applyBorder="1" applyAlignment="1">
      <alignment horizontal="center" vertical="center"/>
    </xf>
    <xf numFmtId="0" fontId="20" fillId="0" borderId="18" xfId="1" applyBorder="1" applyAlignment="1">
      <alignment horizontal="center" vertical="center"/>
    </xf>
    <xf numFmtId="0" fontId="20" fillId="0" borderId="0" xfId="1" applyAlignment="1">
      <alignment horizontal="center" vertical="center"/>
    </xf>
    <xf numFmtId="0" fontId="20" fillId="0" borderId="22" xfId="1" applyBorder="1" applyAlignment="1">
      <alignment horizontal="center" vertical="center"/>
    </xf>
    <xf numFmtId="0" fontId="39" fillId="0" borderId="23" xfId="1" applyFont="1" applyBorder="1" applyAlignment="1">
      <alignment horizontal="center" vertical="center" shrinkToFit="1"/>
    </xf>
    <xf numFmtId="0" fontId="39" fillId="0" borderId="26" xfId="1" applyFont="1" applyBorder="1" applyAlignment="1">
      <alignment horizontal="center" vertical="center" shrinkToFit="1"/>
    </xf>
    <xf numFmtId="0" fontId="39" fillId="0" borderId="24" xfId="1" applyFont="1" applyBorder="1" applyAlignment="1">
      <alignment horizontal="center" vertical="center" shrinkToFit="1"/>
    </xf>
    <xf numFmtId="0" fontId="20" fillId="0" borderId="90" xfId="1" applyBorder="1" applyAlignment="1">
      <alignment horizontal="center" vertical="center"/>
    </xf>
    <xf numFmtId="0" fontId="20" fillId="0" borderId="91" xfId="1" applyBorder="1" applyAlignment="1">
      <alignment horizontal="center" vertical="center"/>
    </xf>
    <xf numFmtId="0" fontId="20" fillId="0" borderId="92" xfId="1" applyBorder="1" applyAlignment="1">
      <alignment horizontal="center" vertical="center"/>
    </xf>
    <xf numFmtId="0" fontId="16" fillId="0" borderId="93" xfId="1" applyFont="1" applyBorder="1" applyAlignment="1">
      <alignment horizontal="center" vertical="center" shrinkToFit="1"/>
    </xf>
    <xf numFmtId="0" fontId="16" fillId="0" borderId="91" xfId="1" applyFont="1" applyBorder="1" applyAlignment="1">
      <alignment horizontal="center" vertical="center" shrinkToFit="1"/>
    </xf>
    <xf numFmtId="0" fontId="16" fillId="0" borderId="94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第31回北信越サッカー参加申込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9525</xdr:colOff>
          <xdr:row>11</xdr:row>
          <xdr:rowOff>9525</xdr:rowOff>
        </xdr:to>
        <xdr:pic>
          <xdr:nvPicPr>
            <xdr:cNvPr id="2087" name="Picture 5"/>
            <xdr:cNvPicPr>
              <a:picLocks noChangeAspect="1" noChangeArrowheads="1"/>
              <a:extLst>
                <a:ext uri="{84589F7E-364E-4C9E-8A38-B11213B215E9}">
                  <a14:cameraTool cellRange="$N$11" spid="_x0000_s2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43250" y="2505075"/>
              <a:ext cx="514350" cy="352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9525</xdr:colOff>
          <xdr:row>12</xdr:row>
          <xdr:rowOff>9525</xdr:rowOff>
        </xdr:to>
        <xdr:pic>
          <xdr:nvPicPr>
            <xdr:cNvPr id="2088" name="Picture 6"/>
            <xdr:cNvPicPr>
              <a:picLocks noChangeAspect="1" noChangeArrowheads="1"/>
              <a:extLst>
                <a:ext uri="{84589F7E-364E-4C9E-8A38-B11213B215E9}">
                  <a14:cameraTool cellRange="$N$12" spid="_x0000_s20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143250" y="2847975"/>
              <a:ext cx="514350" cy="352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3</xdr:col>
          <xdr:colOff>19050</xdr:colOff>
          <xdr:row>31</xdr:row>
          <xdr:rowOff>0</xdr:rowOff>
        </xdr:to>
        <xdr:pic>
          <xdr:nvPicPr>
            <xdr:cNvPr id="2089" name="Picture 11"/>
            <xdr:cNvPicPr>
              <a:picLocks noChangeAspect="1" noChangeArrowheads="1"/>
              <a:extLst>
                <a:ext uri="{84589F7E-364E-4C9E-8A38-B11213B215E9}">
                  <a14:cameraTool cellRange="$N$14:$N$31" spid="_x0000_s20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3629025"/>
              <a:ext cx="971550" cy="72009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tabSelected="1" showOutlineSymbols="0" zoomScaleNormal="87" workbookViewId="0">
      <selection activeCell="X5" sqref="X5"/>
    </sheetView>
  </sheetViews>
  <sheetFormatPr defaultColWidth="10.6640625" defaultRowHeight="15"/>
  <cols>
    <col min="1" max="1" width="11.44140625" style="50" bestFit="1" customWidth="1"/>
    <col min="2" max="2" width="6.6640625" style="50" customWidth="1"/>
    <col min="3" max="3" width="1.6640625" style="50" customWidth="1"/>
    <col min="4" max="4" width="6.6640625" style="50" customWidth="1"/>
    <col min="5" max="5" width="1.6640625" style="50" customWidth="1"/>
    <col min="6" max="6" width="6.6640625" style="50" customWidth="1"/>
    <col min="7" max="7" width="1.6640625" style="50" customWidth="1"/>
    <col min="8" max="8" width="6.6640625" style="50" customWidth="1"/>
    <col min="9" max="10" width="2.109375" style="71" customWidth="1"/>
    <col min="11" max="12" width="3.6640625" style="50" customWidth="1"/>
    <col min="13" max="13" width="10.88671875" style="50" customWidth="1"/>
    <col min="14" max="14" width="11.44140625" style="50" customWidth="1"/>
    <col min="15" max="15" width="4.44140625" style="50" customWidth="1"/>
    <col min="16" max="16" width="4.44140625" style="50" hidden="1" customWidth="1"/>
    <col min="17" max="19" width="5" style="50" hidden="1" customWidth="1"/>
    <col min="20" max="20" width="7.109375" style="50" customWidth="1"/>
    <col min="21" max="21" width="0" style="50" hidden="1" customWidth="1"/>
    <col min="22" max="16384" width="10.6640625" style="50"/>
  </cols>
  <sheetData>
    <row r="1" spans="1:27" ht="36.75" customHeight="1">
      <c r="A1" s="86" t="s">
        <v>110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49"/>
      <c r="V1" s="76"/>
    </row>
    <row r="2" spans="1:27" s="51" customFormat="1" ht="6.75" customHeight="1" thickBot="1">
      <c r="A2" s="73"/>
      <c r="I2" s="52"/>
      <c r="J2" s="52"/>
      <c r="L2" s="84" t="str">
        <f>IF(COUNTA($T$4:$T$21)=0,"（注意） キャプテンに「１」を入力してください。","")</f>
        <v/>
      </c>
      <c r="M2" s="85"/>
      <c r="N2" s="85"/>
      <c r="O2" s="85"/>
      <c r="P2" s="85"/>
      <c r="Q2" s="85"/>
      <c r="R2" s="107" t="s">
        <v>67</v>
      </c>
      <c r="S2" s="108"/>
      <c r="U2" s="53" t="s">
        <v>101</v>
      </c>
    </row>
    <row r="3" spans="1:27" s="51" customFormat="1" ht="26.25" thickBot="1">
      <c r="A3" s="74"/>
      <c r="B3" s="57" t="s">
        <v>130</v>
      </c>
      <c r="C3" s="90" t="s">
        <v>32</v>
      </c>
      <c r="D3" s="91"/>
      <c r="G3" s="58"/>
      <c r="H3" s="58"/>
      <c r="I3" s="58"/>
      <c r="J3" s="58"/>
      <c r="K3" s="54" t="s">
        <v>82</v>
      </c>
      <c r="L3" s="54" t="s">
        <v>81</v>
      </c>
      <c r="M3" s="59" t="s">
        <v>18</v>
      </c>
      <c r="N3" s="59" t="s">
        <v>23</v>
      </c>
      <c r="O3" s="59" t="s">
        <v>19</v>
      </c>
      <c r="P3" s="59" t="s">
        <v>20</v>
      </c>
      <c r="Q3" s="59" t="s">
        <v>21</v>
      </c>
      <c r="R3" s="59" t="s">
        <v>29</v>
      </c>
      <c r="S3" s="59" t="s">
        <v>30</v>
      </c>
      <c r="T3" s="60" t="s">
        <v>24</v>
      </c>
      <c r="U3" s="61" t="s">
        <v>100</v>
      </c>
    </row>
    <row r="4" spans="1:27" s="51" customFormat="1" ht="15" customHeight="1" thickBot="1">
      <c r="A4" s="74"/>
      <c r="B4" s="75"/>
      <c r="C4" s="111"/>
      <c r="D4" s="95"/>
      <c r="E4" s="95"/>
      <c r="F4" s="95"/>
      <c r="G4" s="95"/>
      <c r="H4" s="95"/>
      <c r="I4" s="95"/>
      <c r="J4" s="62"/>
      <c r="K4" s="63">
        <v>71</v>
      </c>
      <c r="L4" s="55" t="s">
        <v>126</v>
      </c>
      <c r="M4" s="64" t="s">
        <v>142</v>
      </c>
      <c r="N4" s="64" t="s">
        <v>147</v>
      </c>
      <c r="O4" s="55">
        <v>3</v>
      </c>
      <c r="P4" s="55"/>
      <c r="Q4" s="55"/>
      <c r="R4" s="55"/>
      <c r="S4" s="55"/>
      <c r="T4" s="55">
        <v>1</v>
      </c>
      <c r="U4" s="55"/>
      <c r="V4" s="53"/>
      <c r="W4" s="53"/>
      <c r="X4" s="53"/>
      <c r="Y4" s="53"/>
      <c r="Z4" s="53"/>
      <c r="AA4" s="53"/>
    </row>
    <row r="5" spans="1:27" s="51" customFormat="1" ht="15.75" thickBot="1">
      <c r="A5" s="54" t="s">
        <v>66</v>
      </c>
      <c r="B5" s="55">
        <v>1</v>
      </c>
      <c r="C5" s="94" t="s">
        <v>108</v>
      </c>
      <c r="D5" s="95"/>
      <c r="E5" s="95"/>
      <c r="F5" s="95"/>
      <c r="G5" s="95"/>
      <c r="H5" s="95"/>
      <c r="I5" s="95"/>
      <c r="J5" s="62"/>
      <c r="K5" s="63">
        <v>72</v>
      </c>
      <c r="L5" s="55" t="s">
        <v>148</v>
      </c>
      <c r="M5" s="64" t="s">
        <v>141</v>
      </c>
      <c r="N5" s="64" t="s">
        <v>146</v>
      </c>
      <c r="O5" s="55">
        <v>2</v>
      </c>
      <c r="P5" s="55"/>
      <c r="Q5" s="55"/>
      <c r="R5" s="55"/>
      <c r="S5" s="55"/>
      <c r="T5" s="55"/>
      <c r="U5" s="55"/>
    </row>
    <row r="6" spans="1:27" s="51" customFormat="1" ht="15.75" thickBot="1">
      <c r="A6" s="54" t="s">
        <v>59</v>
      </c>
      <c r="B6" s="98" t="s">
        <v>132</v>
      </c>
      <c r="C6" s="93"/>
      <c r="D6" s="93"/>
      <c r="E6" s="89"/>
      <c r="F6" s="90" t="s">
        <v>83</v>
      </c>
      <c r="G6" s="91"/>
      <c r="H6" s="91"/>
      <c r="I6" s="91"/>
      <c r="J6" s="65"/>
      <c r="K6" s="63">
        <v>73</v>
      </c>
      <c r="L6" s="55" t="s">
        <v>148</v>
      </c>
      <c r="M6" s="64" t="s">
        <v>141</v>
      </c>
      <c r="N6" s="64" t="s">
        <v>146</v>
      </c>
      <c r="O6" s="55">
        <v>1</v>
      </c>
      <c r="P6" s="55"/>
      <c r="Q6" s="55"/>
      <c r="R6" s="55"/>
      <c r="S6" s="55"/>
      <c r="T6" s="55"/>
      <c r="U6" s="55"/>
    </row>
    <row r="7" spans="1:27" s="51" customFormat="1" ht="15.75" thickBot="1">
      <c r="A7" s="54" t="s">
        <v>0</v>
      </c>
      <c r="B7" s="98" t="s">
        <v>131</v>
      </c>
      <c r="C7" s="93"/>
      <c r="D7" s="93"/>
      <c r="E7" s="89"/>
      <c r="F7" s="90" t="s">
        <v>22</v>
      </c>
      <c r="G7" s="91"/>
      <c r="H7" s="91"/>
      <c r="I7" s="91"/>
      <c r="J7" s="65"/>
      <c r="K7" s="63">
        <v>74</v>
      </c>
      <c r="L7" s="55" t="s">
        <v>148</v>
      </c>
      <c r="M7" s="64" t="s">
        <v>141</v>
      </c>
      <c r="N7" s="64" t="s">
        <v>146</v>
      </c>
      <c r="O7" s="55">
        <v>3</v>
      </c>
      <c r="P7" s="55"/>
      <c r="Q7" s="55"/>
      <c r="R7" s="55"/>
      <c r="S7" s="55"/>
      <c r="T7" s="55"/>
      <c r="U7" s="55"/>
    </row>
    <row r="8" spans="1:27" s="51" customFormat="1" ht="15.75" thickBot="1">
      <c r="A8" s="54" t="s">
        <v>1</v>
      </c>
      <c r="B8" s="66" t="s">
        <v>133</v>
      </c>
      <c r="C8" s="67" t="s">
        <v>14</v>
      </c>
      <c r="D8" s="66" t="s">
        <v>134</v>
      </c>
      <c r="E8" s="67" t="s">
        <v>14</v>
      </c>
      <c r="F8" s="66" t="s">
        <v>135</v>
      </c>
      <c r="G8" s="56"/>
      <c r="H8" s="68"/>
      <c r="I8" s="56"/>
      <c r="J8" s="56"/>
      <c r="K8" s="63">
        <v>75</v>
      </c>
      <c r="L8" s="55" t="s">
        <v>148</v>
      </c>
      <c r="M8" s="64" t="s">
        <v>141</v>
      </c>
      <c r="N8" s="64" t="s">
        <v>146</v>
      </c>
      <c r="O8" s="55">
        <v>2</v>
      </c>
      <c r="P8" s="55"/>
      <c r="Q8" s="55"/>
      <c r="R8" s="55"/>
      <c r="S8" s="55"/>
      <c r="T8" s="55"/>
      <c r="U8" s="55"/>
    </row>
    <row r="9" spans="1:27" s="51" customFormat="1" ht="15.75" thickBot="1">
      <c r="A9" s="54" t="s">
        <v>2</v>
      </c>
      <c r="B9" s="69" t="str">
        <f>IF(B8="","",B8)</f>
        <v>076</v>
      </c>
      <c r="C9" s="67" t="s">
        <v>14</v>
      </c>
      <c r="D9" s="66" t="s">
        <v>136</v>
      </c>
      <c r="E9" s="67" t="s">
        <v>14</v>
      </c>
      <c r="F9" s="66" t="s">
        <v>137</v>
      </c>
      <c r="G9" s="56"/>
      <c r="H9" s="68"/>
      <c r="I9" s="56"/>
      <c r="J9" s="56"/>
      <c r="K9" s="63">
        <v>76</v>
      </c>
      <c r="L9" s="55" t="s">
        <v>149</v>
      </c>
      <c r="M9" s="64" t="s">
        <v>141</v>
      </c>
      <c r="N9" s="64" t="s">
        <v>146</v>
      </c>
      <c r="O9" s="55">
        <v>1</v>
      </c>
      <c r="P9" s="55"/>
      <c r="Q9" s="55"/>
      <c r="R9" s="55"/>
      <c r="S9" s="55"/>
      <c r="T9" s="55"/>
      <c r="U9" s="55"/>
    </row>
    <row r="10" spans="1:27" s="51" customFormat="1" ht="15.75" thickBot="1">
      <c r="A10" s="54" t="s">
        <v>3</v>
      </c>
      <c r="B10" s="66" t="s">
        <v>138</v>
      </c>
      <c r="C10" s="67" t="s">
        <v>14</v>
      </c>
      <c r="D10" s="66" t="s">
        <v>139</v>
      </c>
      <c r="E10" s="56"/>
      <c r="F10" s="68"/>
      <c r="G10" s="68"/>
      <c r="H10" s="68"/>
      <c r="I10" s="56"/>
      <c r="J10" s="56"/>
      <c r="K10" s="63">
        <v>77</v>
      </c>
      <c r="L10" s="55" t="s">
        <v>149</v>
      </c>
      <c r="M10" s="64" t="s">
        <v>141</v>
      </c>
      <c r="N10" s="64" t="s">
        <v>146</v>
      </c>
      <c r="O10" s="55">
        <v>3</v>
      </c>
      <c r="P10" s="55"/>
      <c r="Q10" s="55"/>
      <c r="R10" s="55"/>
      <c r="S10" s="55"/>
      <c r="T10" s="55"/>
      <c r="U10" s="55"/>
    </row>
    <row r="11" spans="1:27" s="51" customFormat="1" ht="15.75" thickBot="1">
      <c r="A11" s="54" t="s">
        <v>4</v>
      </c>
      <c r="B11" s="92" t="s">
        <v>140</v>
      </c>
      <c r="C11" s="93"/>
      <c r="D11" s="93"/>
      <c r="E11" s="93"/>
      <c r="F11" s="93"/>
      <c r="G11" s="89"/>
      <c r="H11" s="68"/>
      <c r="I11" s="56"/>
      <c r="J11" s="56"/>
      <c r="K11" s="63">
        <v>78</v>
      </c>
      <c r="L11" s="55" t="s">
        <v>149</v>
      </c>
      <c r="M11" s="64" t="s">
        <v>141</v>
      </c>
      <c r="N11" s="64" t="s">
        <v>146</v>
      </c>
      <c r="O11" s="55">
        <v>2</v>
      </c>
      <c r="P11" s="55"/>
      <c r="Q11" s="55"/>
      <c r="R11" s="55"/>
      <c r="S11" s="55"/>
      <c r="T11" s="55"/>
      <c r="U11" s="55"/>
    </row>
    <row r="12" spans="1:27" s="51" customFormat="1" ht="15.75" thickBot="1">
      <c r="A12" s="54" t="s">
        <v>5</v>
      </c>
      <c r="B12" s="88" t="s">
        <v>143</v>
      </c>
      <c r="C12" s="89"/>
      <c r="D12" s="68"/>
      <c r="E12" s="68"/>
      <c r="F12" s="68"/>
      <c r="G12" s="68"/>
      <c r="H12" s="68"/>
      <c r="I12" s="56"/>
      <c r="J12" s="56"/>
      <c r="K12" s="63">
        <v>79</v>
      </c>
      <c r="L12" s="55" t="s">
        <v>150</v>
      </c>
      <c r="M12" s="64" t="s">
        <v>141</v>
      </c>
      <c r="N12" s="64" t="s">
        <v>146</v>
      </c>
      <c r="O12" s="55">
        <v>1</v>
      </c>
      <c r="P12" s="55"/>
      <c r="Q12" s="55"/>
      <c r="R12" s="55"/>
      <c r="S12" s="55"/>
      <c r="T12" s="55"/>
      <c r="U12" s="55"/>
    </row>
    <row r="13" spans="1:27" s="51" customFormat="1" ht="15.75" thickBot="1">
      <c r="A13" s="54" t="s">
        <v>6</v>
      </c>
      <c r="B13" s="88" t="s">
        <v>142</v>
      </c>
      <c r="C13" s="89"/>
      <c r="D13" s="68"/>
      <c r="E13" s="68"/>
      <c r="F13" s="68"/>
      <c r="G13" s="68"/>
      <c r="H13" s="68"/>
      <c r="I13" s="56"/>
      <c r="J13" s="56"/>
      <c r="K13" s="63">
        <v>80</v>
      </c>
      <c r="L13" s="55" t="s">
        <v>150</v>
      </c>
      <c r="M13" s="64" t="s">
        <v>141</v>
      </c>
      <c r="N13" s="64" t="s">
        <v>146</v>
      </c>
      <c r="O13" s="55">
        <v>3</v>
      </c>
      <c r="P13" s="55"/>
      <c r="Q13" s="55"/>
      <c r="R13" s="55"/>
      <c r="S13" s="55"/>
      <c r="T13" s="55"/>
      <c r="U13" s="55"/>
    </row>
    <row r="14" spans="1:27" s="51" customFormat="1" ht="15.75" thickBot="1">
      <c r="A14" s="54" t="s">
        <v>7</v>
      </c>
      <c r="B14" s="88" t="s">
        <v>142</v>
      </c>
      <c r="C14" s="89"/>
      <c r="D14" s="68"/>
      <c r="E14" s="68"/>
      <c r="F14" s="68"/>
      <c r="G14" s="68"/>
      <c r="H14" s="68"/>
      <c r="I14" s="56"/>
      <c r="J14" s="56"/>
      <c r="K14" s="63">
        <v>81</v>
      </c>
      <c r="L14" s="55" t="s">
        <v>150</v>
      </c>
      <c r="M14" s="64" t="s">
        <v>141</v>
      </c>
      <c r="N14" s="64" t="s">
        <v>146</v>
      </c>
      <c r="O14" s="55">
        <v>2</v>
      </c>
      <c r="P14" s="55"/>
      <c r="Q14" s="55"/>
      <c r="R14" s="55"/>
      <c r="S14" s="55"/>
      <c r="T14" s="55"/>
      <c r="U14" s="55"/>
    </row>
    <row r="15" spans="1:27" s="51" customFormat="1" ht="15.75" thickBot="1">
      <c r="A15" s="54" t="s">
        <v>8</v>
      </c>
      <c r="B15" s="88" t="s">
        <v>144</v>
      </c>
      <c r="C15" s="89"/>
      <c r="D15" s="55" t="s">
        <v>104</v>
      </c>
      <c r="E15" s="90" t="s">
        <v>102</v>
      </c>
      <c r="F15" s="91"/>
      <c r="G15" s="91"/>
      <c r="H15" s="91"/>
      <c r="I15" s="91"/>
      <c r="J15" s="65"/>
      <c r="K15" s="63">
        <v>82</v>
      </c>
      <c r="L15" s="55" t="s">
        <v>126</v>
      </c>
      <c r="M15" s="64" t="s">
        <v>141</v>
      </c>
      <c r="N15" s="64" t="s">
        <v>146</v>
      </c>
      <c r="O15" s="55">
        <v>1</v>
      </c>
      <c r="P15" s="55"/>
      <c r="Q15" s="55"/>
      <c r="R15" s="55"/>
      <c r="S15" s="55"/>
      <c r="T15" s="55"/>
      <c r="U15" s="55"/>
    </row>
    <row r="16" spans="1:27" s="51" customFormat="1" ht="15.75" thickBot="1">
      <c r="A16" s="54" t="s">
        <v>9</v>
      </c>
      <c r="B16" s="88" t="s">
        <v>145</v>
      </c>
      <c r="C16" s="89"/>
      <c r="D16" s="55" t="s">
        <v>107</v>
      </c>
      <c r="E16" s="90" t="s">
        <v>103</v>
      </c>
      <c r="F16" s="91"/>
      <c r="G16" s="91"/>
      <c r="H16" s="91"/>
      <c r="I16" s="91"/>
      <c r="J16" s="65"/>
      <c r="K16" s="63">
        <v>83</v>
      </c>
      <c r="L16" s="55" t="s">
        <v>148</v>
      </c>
      <c r="M16" s="64" t="s">
        <v>141</v>
      </c>
      <c r="N16" s="64" t="s">
        <v>146</v>
      </c>
      <c r="O16" s="55">
        <v>3</v>
      </c>
      <c r="P16" s="55"/>
      <c r="Q16" s="55"/>
      <c r="R16" s="55"/>
      <c r="S16" s="55"/>
      <c r="T16" s="55"/>
      <c r="U16" s="55"/>
    </row>
    <row r="17" spans="1:21" s="51" customFormat="1" ht="15.75" thickBot="1">
      <c r="A17" s="68"/>
      <c r="B17" s="99" t="s">
        <v>13</v>
      </c>
      <c r="C17" s="93"/>
      <c r="D17" s="109" t="s">
        <v>15</v>
      </c>
      <c r="E17" s="110"/>
      <c r="F17" s="109" t="s">
        <v>16</v>
      </c>
      <c r="G17" s="110"/>
      <c r="H17" s="109" t="s">
        <v>17</v>
      </c>
      <c r="I17" s="110"/>
      <c r="J17" s="65"/>
      <c r="K17" s="63">
        <v>84</v>
      </c>
      <c r="L17" s="55" t="s">
        <v>148</v>
      </c>
      <c r="M17" s="64" t="s">
        <v>141</v>
      </c>
      <c r="N17" s="64" t="s">
        <v>146</v>
      </c>
      <c r="O17" s="55">
        <v>2</v>
      </c>
      <c r="P17" s="55"/>
      <c r="Q17" s="55"/>
      <c r="R17" s="55"/>
      <c r="S17" s="55"/>
      <c r="T17" s="55"/>
      <c r="U17" s="55"/>
    </row>
    <row r="18" spans="1:21" s="51" customFormat="1" ht="15.75" thickBot="1">
      <c r="A18" s="54" t="s">
        <v>10</v>
      </c>
      <c r="B18" s="88" t="s">
        <v>105</v>
      </c>
      <c r="C18" s="89"/>
      <c r="D18" s="88" t="s">
        <v>127</v>
      </c>
      <c r="E18" s="89"/>
      <c r="F18" s="88" t="s">
        <v>128</v>
      </c>
      <c r="G18" s="89"/>
      <c r="H18" s="88" t="s">
        <v>129</v>
      </c>
      <c r="I18" s="89"/>
      <c r="J18" s="70"/>
      <c r="K18" s="63">
        <v>85</v>
      </c>
      <c r="L18" s="55" t="s">
        <v>149</v>
      </c>
      <c r="M18" s="64" t="s">
        <v>141</v>
      </c>
      <c r="N18" s="64" t="s">
        <v>146</v>
      </c>
      <c r="O18" s="55">
        <v>1</v>
      </c>
      <c r="P18" s="55"/>
      <c r="Q18" s="55"/>
      <c r="R18" s="55"/>
      <c r="S18" s="55"/>
      <c r="T18" s="55"/>
      <c r="U18" s="55"/>
    </row>
    <row r="19" spans="1:21" s="51" customFormat="1" ht="15.75" thickBot="1">
      <c r="A19" s="54" t="s">
        <v>11</v>
      </c>
      <c r="B19" s="88" t="s">
        <v>105</v>
      </c>
      <c r="C19" s="89"/>
      <c r="D19" s="88" t="s">
        <v>127</v>
      </c>
      <c r="E19" s="89"/>
      <c r="F19" s="88" t="s">
        <v>106</v>
      </c>
      <c r="G19" s="89"/>
      <c r="H19" s="88" t="s">
        <v>129</v>
      </c>
      <c r="I19" s="89"/>
      <c r="J19" s="70"/>
      <c r="K19" s="63">
        <v>86</v>
      </c>
      <c r="L19" s="55" t="s">
        <v>149</v>
      </c>
      <c r="M19" s="64" t="s">
        <v>141</v>
      </c>
      <c r="N19" s="64" t="s">
        <v>146</v>
      </c>
      <c r="O19" s="55">
        <v>3</v>
      </c>
      <c r="P19" s="55"/>
      <c r="Q19" s="55"/>
      <c r="R19" s="55"/>
      <c r="S19" s="55"/>
      <c r="T19" s="55"/>
      <c r="U19" s="55"/>
    </row>
    <row r="20" spans="1:21" s="51" customFormat="1" ht="15.75" thickBot="1">
      <c r="A20" s="54" t="s">
        <v>12</v>
      </c>
      <c r="B20" s="88" t="s">
        <v>105</v>
      </c>
      <c r="C20" s="89"/>
      <c r="D20" s="88" t="s">
        <v>127</v>
      </c>
      <c r="E20" s="89"/>
      <c r="F20" s="88" t="s">
        <v>128</v>
      </c>
      <c r="G20" s="89"/>
      <c r="H20" s="88" t="s">
        <v>129</v>
      </c>
      <c r="I20" s="89"/>
      <c r="J20" s="70"/>
      <c r="K20" s="63">
        <v>87</v>
      </c>
      <c r="L20" s="55" t="s">
        <v>150</v>
      </c>
      <c r="M20" s="64" t="s">
        <v>141</v>
      </c>
      <c r="N20" s="64" t="s">
        <v>146</v>
      </c>
      <c r="O20" s="55">
        <v>2</v>
      </c>
      <c r="P20" s="55"/>
      <c r="Q20" s="55"/>
      <c r="R20" s="55"/>
      <c r="S20" s="55"/>
      <c r="T20" s="55"/>
      <c r="U20" s="55"/>
    </row>
    <row r="21" spans="1:21" s="51" customFormat="1" ht="15.75" thickBot="1">
      <c r="B21" s="47" t="str">
        <f>IF(COUNTIF($B$18:$H$20,"黒")&gt;2,"（注意） ユニフォームに使える黒は２カ所までです。","")</f>
        <v/>
      </c>
      <c r="K21" s="63">
        <v>88</v>
      </c>
      <c r="L21" s="55" t="s">
        <v>150</v>
      </c>
      <c r="M21" s="64" t="s">
        <v>141</v>
      </c>
      <c r="N21" s="64" t="s">
        <v>146</v>
      </c>
      <c r="O21" s="55">
        <v>1</v>
      </c>
      <c r="P21" s="55"/>
      <c r="Q21" s="55"/>
      <c r="R21" s="55"/>
      <c r="S21" s="55"/>
      <c r="T21" s="55"/>
      <c r="U21" s="55"/>
    </row>
    <row r="22" spans="1:21" s="51" customFormat="1" ht="12.75">
      <c r="B22" s="96" t="str">
        <f>IF(AND(B18&lt;&gt;D18,B18&lt;&gt;F18,B18&lt;&gt;H18,D18&lt;&gt;F18,D18&lt;&gt;H18,F18&lt;&gt;H18)=TRUE,"","（注意） "&amp;A18&amp;"の色が重複しています。")</f>
        <v/>
      </c>
      <c r="C22" s="97"/>
      <c r="D22" s="97"/>
      <c r="E22" s="97"/>
      <c r="F22" s="97"/>
      <c r="G22" s="97"/>
      <c r="H22" s="97"/>
      <c r="I22" s="97"/>
      <c r="J22" s="48"/>
      <c r="K22" s="103"/>
      <c r="L22" s="104"/>
      <c r="M22" s="104"/>
      <c r="N22" s="100"/>
      <c r="O22" s="101"/>
      <c r="P22" s="101"/>
      <c r="Q22" s="101"/>
      <c r="R22" s="101"/>
      <c r="S22" s="101"/>
      <c r="T22" s="101"/>
    </row>
    <row r="23" spans="1:21" s="51" customFormat="1" ht="12.75">
      <c r="B23" s="96" t="str">
        <f>IF(AND(B19&lt;&gt;D19,B19&lt;&gt;F19,B19&lt;&gt;H19,D19&lt;&gt;F19,D19&lt;&gt;H19,F19&lt;&gt;H19)=TRUE,"","（注意） "&amp;A19&amp;"の色が重複しています。")</f>
        <v/>
      </c>
      <c r="C23" s="97"/>
      <c r="D23" s="97"/>
      <c r="E23" s="97"/>
      <c r="F23" s="97"/>
      <c r="G23" s="97"/>
      <c r="H23" s="97"/>
      <c r="I23" s="97"/>
      <c r="J23" s="48"/>
      <c r="K23" s="104"/>
      <c r="L23" s="104"/>
      <c r="M23" s="104"/>
      <c r="N23" s="102"/>
      <c r="O23" s="102"/>
      <c r="P23" s="102"/>
      <c r="Q23" s="102"/>
      <c r="R23" s="102"/>
      <c r="S23" s="102"/>
      <c r="T23" s="102"/>
    </row>
    <row r="24" spans="1:21" s="51" customFormat="1" ht="14.25" customHeight="1">
      <c r="B24" s="96" t="str">
        <f>IF(AND(B20&lt;&gt;D20,B20&lt;&gt;F20,B20&lt;&gt;H20,D20&lt;&gt;F20,D20&lt;&gt;H20,F20&lt;&gt;H20)=TRUE,"","（注意） "&amp;A20&amp;"の色が重複しています。")</f>
        <v/>
      </c>
      <c r="C24" s="97"/>
      <c r="D24" s="97"/>
      <c r="E24" s="97"/>
      <c r="F24" s="97"/>
      <c r="G24" s="97"/>
      <c r="H24" s="97"/>
      <c r="I24" s="97"/>
      <c r="J24" s="48"/>
      <c r="K24" s="105"/>
      <c r="L24" s="106"/>
      <c r="M24" s="106"/>
      <c r="N24" s="102"/>
      <c r="O24" s="102"/>
      <c r="P24" s="102"/>
      <c r="Q24" s="102"/>
      <c r="R24" s="102"/>
      <c r="S24" s="102"/>
      <c r="T24" s="102"/>
    </row>
    <row r="25" spans="1:21" s="51" customFormat="1" ht="14.25" customHeight="1">
      <c r="I25" s="52"/>
      <c r="J25" s="52"/>
    </row>
    <row r="26" spans="1:21" s="51" customFormat="1" ht="14.25" customHeight="1">
      <c r="I26" s="52"/>
      <c r="J26" s="52"/>
      <c r="K26" s="50"/>
      <c r="L26" s="50"/>
      <c r="M26" s="50"/>
      <c r="N26" s="50"/>
      <c r="O26" s="50"/>
      <c r="P26" s="50"/>
      <c r="Q26" s="50"/>
      <c r="R26" s="50"/>
    </row>
    <row r="27" spans="1:21" s="51" customFormat="1" ht="14.25" customHeight="1">
      <c r="I27" s="52"/>
      <c r="J27" s="52"/>
      <c r="K27" s="50"/>
      <c r="L27" s="50"/>
      <c r="M27" s="50"/>
      <c r="N27" s="50"/>
      <c r="O27" s="50"/>
      <c r="P27" s="50"/>
      <c r="Q27" s="50"/>
      <c r="R27" s="50"/>
    </row>
    <row r="28" spans="1:21" s="51" customFormat="1" ht="14.25" customHeight="1">
      <c r="I28" s="52"/>
      <c r="J28" s="52"/>
      <c r="K28" s="50"/>
      <c r="L28" s="50"/>
      <c r="M28" s="50"/>
      <c r="N28" s="50"/>
      <c r="O28" s="50"/>
      <c r="P28" s="50"/>
      <c r="Q28" s="50"/>
      <c r="R28" s="50"/>
    </row>
    <row r="29" spans="1:21" ht="14.25" customHeight="1"/>
    <row r="30" spans="1:21">
      <c r="B30" s="72"/>
    </row>
    <row r="31" spans="1:21">
      <c r="B31" s="72"/>
    </row>
    <row r="32" spans="1:21">
      <c r="B32" s="72"/>
    </row>
    <row r="33" spans="2:2">
      <c r="B33" s="72"/>
    </row>
    <row r="34" spans="2:2">
      <c r="B34" s="72"/>
    </row>
    <row r="35" spans="2:2">
      <c r="B35" s="72"/>
    </row>
    <row r="36" spans="2:2">
      <c r="B36" s="72"/>
    </row>
    <row r="37" spans="2:2">
      <c r="B37" s="72"/>
    </row>
    <row r="38" spans="2:2">
      <c r="B38" s="72"/>
    </row>
    <row r="39" spans="2:2">
      <c r="B39" s="72"/>
    </row>
    <row r="40" spans="2:2">
      <c r="B40" s="72"/>
    </row>
    <row r="41" spans="2:2">
      <c r="B41" s="72"/>
    </row>
    <row r="42" spans="2:2">
      <c r="B42" s="72"/>
    </row>
    <row r="43" spans="2:2">
      <c r="B43" s="72"/>
    </row>
    <row r="44" spans="2:2">
      <c r="B44" s="72"/>
    </row>
    <row r="45" spans="2:2">
      <c r="B45" s="72"/>
    </row>
    <row r="46" spans="2:2">
      <c r="B46" s="72"/>
    </row>
    <row r="47" spans="2:2">
      <c r="B47" s="72"/>
    </row>
    <row r="48" spans="2:2">
      <c r="B48" s="72"/>
    </row>
    <row r="49" spans="2:2">
      <c r="B49" s="72"/>
    </row>
    <row r="50" spans="2:2">
      <c r="B50" s="72"/>
    </row>
    <row r="51" spans="2:2">
      <c r="B51" s="72"/>
    </row>
    <row r="52" spans="2:2">
      <c r="B52" s="72"/>
    </row>
    <row r="53" spans="2:2">
      <c r="B53" s="72"/>
    </row>
    <row r="54" spans="2:2">
      <c r="B54" s="72"/>
    </row>
    <row r="55" spans="2:2">
      <c r="B55" s="72"/>
    </row>
    <row r="56" spans="2:2">
      <c r="B56" s="72"/>
    </row>
    <row r="57" spans="2:2">
      <c r="B57" s="72"/>
    </row>
    <row r="58" spans="2:2">
      <c r="B58" s="72"/>
    </row>
    <row r="59" spans="2:2">
      <c r="B59" s="72"/>
    </row>
    <row r="60" spans="2:2">
      <c r="B60" s="72"/>
    </row>
    <row r="61" spans="2:2">
      <c r="B61" s="72"/>
    </row>
    <row r="62" spans="2:2">
      <c r="B62" s="72"/>
    </row>
    <row r="63" spans="2:2">
      <c r="B63" s="72"/>
    </row>
    <row r="64" spans="2:2">
      <c r="B64" s="72"/>
    </row>
    <row r="65" spans="2:2">
      <c r="B65" s="72"/>
    </row>
    <row r="66" spans="2:2">
      <c r="B66" s="72"/>
    </row>
    <row r="67" spans="2:2">
      <c r="B67" s="72"/>
    </row>
    <row r="68" spans="2:2">
      <c r="B68" s="72"/>
    </row>
    <row r="69" spans="2:2">
      <c r="B69" s="72"/>
    </row>
    <row r="70" spans="2:2">
      <c r="B70" s="72"/>
    </row>
    <row r="71" spans="2:2">
      <c r="B71" s="72"/>
    </row>
    <row r="72" spans="2:2">
      <c r="B72" s="72"/>
    </row>
    <row r="73" spans="2:2">
      <c r="B73" s="72"/>
    </row>
    <row r="74" spans="2:2">
      <c r="B74" s="72"/>
    </row>
    <row r="75" spans="2:2">
      <c r="B75" s="72"/>
    </row>
    <row r="76" spans="2:2">
      <c r="B76" s="72"/>
    </row>
  </sheetData>
  <sheetProtection formatCells="0"/>
  <mergeCells count="40">
    <mergeCell ref="C3:D3"/>
    <mergeCell ref="C4:I4"/>
    <mergeCell ref="N22:T24"/>
    <mergeCell ref="B13:C13"/>
    <mergeCell ref="B14:C14"/>
    <mergeCell ref="D20:E20"/>
    <mergeCell ref="B23:I23"/>
    <mergeCell ref="B24:I24"/>
    <mergeCell ref="K22:M23"/>
    <mergeCell ref="K24:M24"/>
    <mergeCell ref="E15:I15"/>
    <mergeCell ref="E16:I16"/>
    <mergeCell ref="D19:E19"/>
    <mergeCell ref="F18:G18"/>
    <mergeCell ref="F19:G19"/>
    <mergeCell ref="H17:I17"/>
    <mergeCell ref="F17:G17"/>
    <mergeCell ref="D17:E17"/>
    <mergeCell ref="B22:I22"/>
    <mergeCell ref="H18:I18"/>
    <mergeCell ref="H19:I19"/>
    <mergeCell ref="B18:C18"/>
    <mergeCell ref="B19:C19"/>
    <mergeCell ref="D18:E18"/>
    <mergeCell ref="L2:Q2"/>
    <mergeCell ref="A1:T1"/>
    <mergeCell ref="B20:C20"/>
    <mergeCell ref="H20:I20"/>
    <mergeCell ref="F20:G20"/>
    <mergeCell ref="F7:I7"/>
    <mergeCell ref="B11:G11"/>
    <mergeCell ref="B12:C12"/>
    <mergeCell ref="B15:C15"/>
    <mergeCell ref="B16:C16"/>
    <mergeCell ref="C5:I5"/>
    <mergeCell ref="B6:E6"/>
    <mergeCell ref="B17:C17"/>
    <mergeCell ref="F6:I6"/>
    <mergeCell ref="B7:E7"/>
    <mergeCell ref="R2:S2"/>
  </mergeCells>
  <phoneticPr fontId="1"/>
  <dataValidations xWindow="608" yWindow="263" count="20">
    <dataValidation type="list" allowBlank="1" showInputMessage="1" showErrorMessage="1" sqref="B3">
      <formula1>"新潟,長野,富山,石川,福井"</formula1>
    </dataValidation>
    <dataValidation imeMode="on" allowBlank="1" showInputMessage="1" showErrorMessage="1" sqref="N22 B11"/>
    <dataValidation imeMode="off" allowBlank="1" showInputMessage="1" showErrorMessage="1" sqref="P4:S21 B9"/>
    <dataValidation type="list" imeMode="off" allowBlank="1" showInputMessage="1" showErrorMessage="1" promptTitle="ポジションの入力！" prompt="ポジションをGK,DF,MF,FWから選択し、半角大文字で入力して下さい。" sqref="L4:L21">
      <formula1>"GK,DF,MF,FW"</formula1>
    </dataValidation>
    <dataValidation type="list" imeMode="off" allowBlank="1" showInputMessage="1" showErrorMessage="1" promptTitle="ブロック順位！" prompt="３位決定戦をしていない場合は２チームが「３位」に、_x000a_５～８位決定戦をしていない場合は４チームが「５位」になります。" sqref="B4">
      <formula1>"1,2,3,4,5,6,7,8"</formula1>
    </dataValidation>
    <dataValidation type="list" imeMode="on" allowBlank="1" showInputMessage="1" showErrorMessage="1" promptTitle="コーチの種別！" prompt="教員、承認コーチの別を選択し、入力して下さい。" sqref="D15">
      <formula1>"教員,承認"</formula1>
    </dataValidation>
    <dataValidation type="list" imeMode="on" allowBlank="1" showInputMessage="1" showErrorMessage="1" promptTitle="マネージャーの種別！" prompt="教員、生徒の別を選択し、入力して下さい。" sqref="D16">
      <formula1>"教員,生徒"</formula1>
    </dataValidation>
    <dataValidation type="list" imeMode="off" allowBlank="1" showInputMessage="1" showErrorMessage="1" sqref="O4:O21">
      <formula1>"1,2,3"</formula1>
    </dataValidation>
    <dataValidation type="list" imeMode="off" allowBlank="1" showInputMessage="1" showErrorMessage="1" sqref="T4:T21">
      <formula1>"1"</formula1>
    </dataValidation>
    <dataValidation imeMode="on" allowBlank="1" showInputMessage="1" showErrorMessage="1" promptTitle="氏名の入力" prompt="姓と名の間には、スペースを必ず_x000a_「ひとつだけ」入れて下さい。" sqref="M4:M21 B12:B16"/>
    <dataValidation imeMode="on" allowBlank="1" showInputMessage="1" showErrorMessage="1" promptTitle="学校名を入力！" prompt="○○立△△というように入力して下さい。（最後の「中学校」は入力の必要はありません。なお、星稜中は”星稜”とのみ入力して下さい。）" sqref="B7"/>
    <dataValidation imeMode="on" allowBlank="1" showInputMessage="1" showErrorMessage="1" promptTitle="学校名（ひらがな）を入力！" prompt="最初から「全角ひらがな」で入力して下さい。（最後の「ちゅうがっこう」は入力の必要はありません。）" sqref="B6"/>
    <dataValidation imeMode="on" allowBlank="1" showInputMessage="1" showErrorMessage="1" promptTitle="シャツの色！" prompt="ＦＰ正、ＦＰ副、ＧＫ正、ＧＫ副の色はすべて違う色でなければなりません。_x000a_また、ユニフォームで使える黒は最大２カ所までです。" sqref="B18 F18:F20 H18:H19 D18"/>
    <dataValidation imeMode="on" allowBlank="1" showInputMessage="1" showErrorMessage="1" promptTitle="パンツの色！" prompt="ＦＰ正、ＦＰ副、ＧＫ正、ＧＫ副の色はすべて違う色でなければなりません。_x000a_また、ユニフォームで使える黒は最大２カ所までです。" sqref="B19 D19"/>
    <dataValidation imeMode="on" allowBlank="1" showInputMessage="1" showErrorMessage="1" promptTitle="ストッキングの色！" prompt="ＦＰ正、ＦＰ副、ＧＫ正、ＧＫ副の色はすべて違う色でなければなりません。_x000a_また、ユニフォームで使える黒は最大２カ所までです。" sqref="B20 D20 H20"/>
    <dataValidation imeMode="on" allowBlank="1" showInputMessage="1" showErrorMessage="1" promptTitle="選手氏名（ふりがな）の入力" prompt="ふりがなを「全角ひらがな」で入力して下さい。_x000a_姓と名の間には、スペースを必ず「ひとつだけ」入れて下さい。" sqref="N4:N21"/>
    <dataValidation type="whole" imeMode="off" allowBlank="1" showInputMessage="1" showErrorMessage="1" promptTitle="番号の入力！" prompt="番号は1～99の範囲で入力できます。" sqref="K4:K21">
      <formula1>1</formula1>
      <formula2>99</formula2>
    </dataValidation>
    <dataValidation imeMode="hiragana" allowBlank="1" showInputMessage="1" showErrorMessage="1" promptTitle="出身少年団" prompt="4種の時の出身少年団を入力して下さい。登録なしの場合は空欄でかまいません。全角５文字程度で入力して下さい。" sqref="U4:U21"/>
    <dataValidation type="list" imeMode="off" allowBlank="1" showInputMessage="1" showErrorMessage="1" promptTitle="県大会順位" sqref="B5">
      <formula1>"1,2,3"</formula1>
    </dataValidation>
    <dataValidation type="textLength" imeMode="off" allowBlank="1" showInputMessage="1" showErrorMessage="1" sqref="B8 B10 D8:D10 F8:F9">
      <formula1>0</formula1>
      <formula2>5</formula2>
    </dataValidation>
  </dataValidations>
  <printOptions horizontalCentered="1"/>
  <pageMargins left="0.5" right="0.5" top="0.5" bottom="0.5" header="0" footer="0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showZeros="0" topLeftCell="C1" zoomScaleNormal="100" workbookViewId="0">
      <selection activeCell="P5" sqref="P5"/>
    </sheetView>
  </sheetViews>
  <sheetFormatPr defaultRowHeight="12.75"/>
  <cols>
    <col min="1" max="2" width="0" style="2" hidden="1" customWidth="1"/>
    <col min="3" max="3" width="11.109375" style="2" customWidth="1"/>
    <col min="4" max="4" width="6.6640625" style="2" customWidth="1"/>
    <col min="5" max="5" width="18.88671875" style="2" customWidth="1"/>
    <col min="6" max="6" width="5.88671875" style="2" customWidth="1"/>
    <col min="7" max="7" width="4.5546875" style="2" customWidth="1"/>
    <col min="8" max="8" width="10" style="2" customWidth="1"/>
    <col min="9" max="12" width="8.33203125" style="2" customWidth="1"/>
    <col min="13" max="13" width="8.88671875" style="2"/>
    <col min="14" max="14" width="5.88671875" style="2" customWidth="1"/>
    <col min="15" max="15" width="4.44140625" style="2" customWidth="1"/>
    <col min="16" max="16384" width="8.88671875" style="2"/>
  </cols>
  <sheetData>
    <row r="1" spans="1:15" ht="25.5" customHeight="1" thickBot="1">
      <c r="C1" s="169" t="str">
        <f>"第３７回北信越中学校総合競技大会　サッカー　参加申込書"</f>
        <v>第３７回北信越中学校総合競技大会　サッカー　参加申込書</v>
      </c>
      <c r="D1" s="169"/>
      <c r="E1" s="169"/>
      <c r="F1" s="169"/>
      <c r="G1" s="169"/>
      <c r="H1" s="169"/>
      <c r="I1" s="169"/>
      <c r="J1" s="169"/>
      <c r="K1" s="169"/>
      <c r="L1" s="169"/>
    </row>
    <row r="2" spans="1:15" ht="26.25" customHeight="1">
      <c r="B2" s="3"/>
      <c r="C2" s="22" t="s">
        <v>80</v>
      </c>
      <c r="D2" s="118" t="str">
        <f>IF(入力用!B3="","",入力用!B3)</f>
        <v>富山</v>
      </c>
      <c r="E2" s="119"/>
      <c r="F2" s="115" t="s">
        <v>32</v>
      </c>
      <c r="G2" s="116"/>
      <c r="H2" s="117" t="s">
        <v>54</v>
      </c>
      <c r="I2" s="117"/>
      <c r="J2" s="117"/>
      <c r="K2" s="13">
        <f>IF(F7="","",入力用!B5)</f>
        <v>1</v>
      </c>
      <c r="L2" s="25" t="s">
        <v>65</v>
      </c>
      <c r="M2" s="3"/>
    </row>
    <row r="3" spans="1:15" ht="11.25" customHeight="1">
      <c r="B3" s="3"/>
      <c r="C3" s="176" t="s">
        <v>111</v>
      </c>
      <c r="D3" s="130" t="str">
        <f>IF(入力用!B6="","",入力用!B6&amp;"ちゅうがっこう")</f>
        <v>とやましりつとやまちゅうがっこう</v>
      </c>
      <c r="E3" s="131"/>
      <c r="F3" s="131"/>
      <c r="G3" s="132"/>
      <c r="H3" s="136" t="s">
        <v>79</v>
      </c>
      <c r="I3" s="122" t="str">
        <f>IF(入力用!B8="","","("&amp;DBCS(入力用!B8)&amp;")"&amp;DBCS(入力用!D8)&amp;"-"&amp;DBCS(入力用!F8))</f>
        <v>(０７６)４１１-１１１１</v>
      </c>
      <c r="J3" s="123"/>
      <c r="K3" s="123"/>
      <c r="L3" s="124"/>
      <c r="M3" s="3"/>
    </row>
    <row r="4" spans="1:15" ht="15" customHeight="1">
      <c r="B4" s="3"/>
      <c r="C4" s="177"/>
      <c r="D4" s="133"/>
      <c r="E4" s="134"/>
      <c r="F4" s="134"/>
      <c r="G4" s="135"/>
      <c r="H4" s="136"/>
      <c r="I4" s="125"/>
      <c r="J4" s="126"/>
      <c r="K4" s="126"/>
      <c r="L4" s="127"/>
      <c r="M4" s="3"/>
    </row>
    <row r="5" spans="1:15" ht="11.25" customHeight="1">
      <c r="B5" s="3"/>
      <c r="C5" s="160" t="s">
        <v>109</v>
      </c>
      <c r="D5" s="178" t="str">
        <f>IF(入力用!B7="","",入力用!B7)</f>
        <v>富山市立富山</v>
      </c>
      <c r="E5" s="179"/>
      <c r="F5" s="137" t="s">
        <v>22</v>
      </c>
      <c r="G5" s="138"/>
      <c r="H5" s="120" t="s">
        <v>62</v>
      </c>
      <c r="I5" s="128" t="str">
        <f>IF(入力用!B9="","","("&amp;DBCS(入力用!B9)&amp;")"&amp;DBCS(入力用!D9)&amp;"-"&amp;DBCS(入力用!F9))</f>
        <v>(０７６)４１１-２２２２</v>
      </c>
      <c r="J5" s="128"/>
      <c r="K5" s="128"/>
      <c r="L5" s="129"/>
      <c r="M5" s="3"/>
    </row>
    <row r="6" spans="1:15" ht="15" customHeight="1">
      <c r="B6" s="3"/>
      <c r="C6" s="161"/>
      <c r="D6" s="180"/>
      <c r="E6" s="181"/>
      <c r="F6" s="139"/>
      <c r="G6" s="140"/>
      <c r="H6" s="121"/>
      <c r="I6" s="128"/>
      <c r="J6" s="128"/>
      <c r="K6" s="128"/>
      <c r="L6" s="129"/>
      <c r="M6" s="3"/>
    </row>
    <row r="7" spans="1:15" ht="26.25" customHeight="1">
      <c r="B7" s="3"/>
      <c r="C7" s="23" t="s">
        <v>53</v>
      </c>
      <c r="D7" s="172" t="str">
        <f>IF(入力用!B10="","(〒    -       )","（〒"&amp;DBCS(入力用!B10&amp;"-"&amp;入力用!D10)&amp;"）")</f>
        <v>（〒９３１－００００）</v>
      </c>
      <c r="E7" s="173"/>
      <c r="F7" s="174" t="str">
        <f>IF(入力用!B11="","",D2&amp;F2&amp;入力用!B11)</f>
        <v>富山県富山市富山１－１</v>
      </c>
      <c r="G7" s="174"/>
      <c r="H7" s="174"/>
      <c r="I7" s="174"/>
      <c r="J7" s="174"/>
      <c r="K7" s="174"/>
      <c r="L7" s="175"/>
      <c r="M7" s="3"/>
    </row>
    <row r="8" spans="1:15" ht="26.25" customHeight="1">
      <c r="B8" s="3"/>
      <c r="C8" s="23" t="s">
        <v>31</v>
      </c>
      <c r="D8" s="148" t="str">
        <f>TRIM(DBCS(入力用!B13))</f>
        <v>植野　昌弘</v>
      </c>
      <c r="E8" s="149"/>
      <c r="F8" s="5"/>
      <c r="G8" s="5"/>
      <c r="H8" s="5"/>
      <c r="I8" s="5"/>
      <c r="J8" s="5"/>
      <c r="K8" s="5"/>
      <c r="L8" s="6"/>
      <c r="M8" s="3"/>
    </row>
    <row r="9" spans="1:15" ht="13.5" customHeight="1">
      <c r="B9" s="3"/>
      <c r="C9" s="170" t="s">
        <v>52</v>
      </c>
      <c r="D9" s="154" t="str">
        <f>IF(入力用!B14="","",TRIM(DBCS(入力用!B14)))</f>
        <v>植野　昌弘</v>
      </c>
      <c r="E9" s="155"/>
      <c r="F9" s="7"/>
      <c r="G9" s="187" t="s">
        <v>71</v>
      </c>
      <c r="H9" s="8"/>
      <c r="I9" s="28" t="s">
        <v>75</v>
      </c>
      <c r="J9" s="29" t="s">
        <v>76</v>
      </c>
      <c r="K9" s="28" t="s">
        <v>77</v>
      </c>
      <c r="L9" s="30" t="s">
        <v>78</v>
      </c>
      <c r="M9" s="3"/>
    </row>
    <row r="10" spans="1:15" ht="27" customHeight="1">
      <c r="B10" s="3"/>
      <c r="C10" s="171"/>
      <c r="D10" s="185"/>
      <c r="E10" s="186"/>
      <c r="F10" s="9"/>
      <c r="G10" s="188"/>
      <c r="H10" s="31" t="s">
        <v>74</v>
      </c>
      <c r="I10" s="14" t="str">
        <f>入力用!B18</f>
        <v>白</v>
      </c>
      <c r="J10" s="15" t="str">
        <f>入力用!D18</f>
        <v>青</v>
      </c>
      <c r="K10" s="16" t="str">
        <f>入力用!F18</f>
        <v>黄</v>
      </c>
      <c r="L10" s="17" t="str">
        <f>入力用!H18</f>
        <v>赤</v>
      </c>
      <c r="M10" s="3"/>
    </row>
    <row r="11" spans="1:15" ht="27" customHeight="1">
      <c r="B11" s="3"/>
      <c r="C11" s="23" t="s">
        <v>63</v>
      </c>
      <c r="D11" s="154" t="str">
        <f>IF(入力用!B15="","",TRIM(DBCS(入力用!B15)))</f>
        <v>立山　花子</v>
      </c>
      <c r="E11" s="155"/>
      <c r="F11" s="20" t="s">
        <v>69</v>
      </c>
      <c r="G11" s="188"/>
      <c r="H11" s="31" t="s">
        <v>153</v>
      </c>
      <c r="I11" s="16" t="str">
        <f>入力用!B19</f>
        <v>白</v>
      </c>
      <c r="J11" s="15" t="str">
        <f>入力用!D19</f>
        <v>青</v>
      </c>
      <c r="K11" s="16" t="str">
        <f>入力用!F19</f>
        <v>黒</v>
      </c>
      <c r="L11" s="17" t="str">
        <f>入力用!H19</f>
        <v>赤</v>
      </c>
      <c r="M11" s="3"/>
      <c r="N11" s="21" t="str">
        <f>IF(入力用!D15="","",IF(入力用!D15="教員","○   ","   ○"))</f>
        <v xml:space="preserve">○   </v>
      </c>
    </row>
    <row r="12" spans="1:15" ht="27" customHeight="1">
      <c r="B12" s="3"/>
      <c r="C12" s="23" t="s">
        <v>64</v>
      </c>
      <c r="D12" s="154" t="str">
        <f>IF(入力用!B16="","",TRIM(DBCS(入力用!B16)))</f>
        <v>高岡　一郎</v>
      </c>
      <c r="E12" s="155"/>
      <c r="F12" s="20" t="s">
        <v>68</v>
      </c>
      <c r="G12" s="189"/>
      <c r="H12" s="31" t="s">
        <v>73</v>
      </c>
      <c r="I12" s="16" t="str">
        <f>入力用!B20</f>
        <v>白</v>
      </c>
      <c r="J12" s="15" t="str">
        <f>入力用!D20</f>
        <v>青</v>
      </c>
      <c r="K12" s="16" t="str">
        <f>入力用!F20</f>
        <v>黄</v>
      </c>
      <c r="L12" s="17" t="str">
        <f>入力用!H20</f>
        <v>赤</v>
      </c>
      <c r="M12" s="3"/>
      <c r="N12" s="21" t="str">
        <f>IF(入力用!D16="","",IF(入力用!D16="教員","○   ","   ○"))</f>
        <v xml:space="preserve">   ○</v>
      </c>
    </row>
    <row r="13" spans="1:15" ht="34.5" customHeight="1">
      <c r="B13" s="3"/>
      <c r="C13" s="24" t="s">
        <v>72</v>
      </c>
      <c r="D13" s="26" t="s">
        <v>55</v>
      </c>
      <c r="E13" s="142" t="s">
        <v>51</v>
      </c>
      <c r="F13" s="142"/>
      <c r="G13" s="142"/>
      <c r="H13" s="144" t="s">
        <v>61</v>
      </c>
      <c r="I13" s="145"/>
      <c r="J13" s="146"/>
      <c r="K13" s="156" t="s">
        <v>70</v>
      </c>
      <c r="L13" s="157"/>
      <c r="M13" s="3"/>
      <c r="N13" s="43"/>
      <c r="O13" s="141"/>
    </row>
    <row r="14" spans="1:15" ht="31.5" customHeight="1">
      <c r="A14" s="4" t="s">
        <v>33</v>
      </c>
      <c r="B14" s="3">
        <v>1</v>
      </c>
      <c r="C14" s="45">
        <f>IF(入力用!$K4="","",入力用!$K4)</f>
        <v>71</v>
      </c>
      <c r="D14" s="18" t="str">
        <f>IF(入力用!$L4="","",入力用!$L4)</f>
        <v>GK</v>
      </c>
      <c r="E14" s="143" t="str">
        <f>IF(入力用!$M4="","",入力用!$M4)</f>
        <v>植野　昌弘</v>
      </c>
      <c r="F14" s="143"/>
      <c r="G14" s="143"/>
      <c r="H14" s="112" t="str">
        <f>IF(入力用!$N4="","",入力用!$N4)</f>
        <v>うえの　まさひろ</v>
      </c>
      <c r="I14" s="113"/>
      <c r="J14" s="147"/>
      <c r="K14" s="158">
        <f>IF(入力用!$O4="","",入力用!$O4)</f>
        <v>3</v>
      </c>
      <c r="L14" s="159"/>
      <c r="M14" s="3"/>
      <c r="N14" s="44" t="str">
        <f>IF(入力用!$T4="","","○")</f>
        <v>○</v>
      </c>
      <c r="O14" s="141"/>
    </row>
    <row r="15" spans="1:15" ht="31.5" customHeight="1">
      <c r="A15" s="4" t="s">
        <v>34</v>
      </c>
      <c r="B15" s="3">
        <v>2</v>
      </c>
      <c r="C15" s="45">
        <f>IF(入力用!$K5="","",入力用!$K5)</f>
        <v>72</v>
      </c>
      <c r="D15" s="18" t="str">
        <f>IF(入力用!$L5="","",入力用!$L5)</f>
        <v>DF</v>
      </c>
      <c r="E15" s="148" t="str">
        <f>IF(入力用!$M5="","",入力用!$M5)</f>
        <v>植野　昌弘</v>
      </c>
      <c r="F15" s="149"/>
      <c r="G15" s="150"/>
      <c r="H15" s="112" t="str">
        <f>IF(入力用!$N5="","",入力用!$N5)</f>
        <v>うえの　まさひろ</v>
      </c>
      <c r="I15" s="113"/>
      <c r="J15" s="114"/>
      <c r="K15" s="162">
        <f>IF(入力用!$O5="","",入力用!$O5)</f>
        <v>2</v>
      </c>
      <c r="L15" s="163"/>
      <c r="M15" s="3"/>
      <c r="N15" s="44" t="str">
        <f>IF(入力用!$T5="","","○")</f>
        <v/>
      </c>
      <c r="O15" s="141"/>
    </row>
    <row r="16" spans="1:15" ht="31.5" customHeight="1">
      <c r="A16" s="4" t="s">
        <v>35</v>
      </c>
      <c r="B16" s="3">
        <v>3</v>
      </c>
      <c r="C16" s="45">
        <f>IF(入力用!$K6="","",入力用!$K6)</f>
        <v>73</v>
      </c>
      <c r="D16" s="18" t="str">
        <f>IF(入力用!$L6="","",入力用!$L6)</f>
        <v>DF</v>
      </c>
      <c r="E16" s="148" t="str">
        <f>IF(入力用!$M6="","",入力用!$M6)</f>
        <v>植野　昌弘</v>
      </c>
      <c r="F16" s="149"/>
      <c r="G16" s="150"/>
      <c r="H16" s="112" t="str">
        <f>IF(入力用!$N6="","",入力用!$N6)</f>
        <v>うえの　まさひろ</v>
      </c>
      <c r="I16" s="113"/>
      <c r="J16" s="114"/>
      <c r="K16" s="162">
        <f>IF(入力用!$O6="","",入力用!$O6)</f>
        <v>1</v>
      </c>
      <c r="L16" s="163"/>
      <c r="M16" s="3"/>
      <c r="N16" s="44" t="str">
        <f>IF(入力用!$T6="","","○")</f>
        <v/>
      </c>
      <c r="O16" s="141"/>
    </row>
    <row r="17" spans="1:15" ht="31.5" customHeight="1">
      <c r="A17" s="4" t="s">
        <v>36</v>
      </c>
      <c r="B17" s="3">
        <v>4</v>
      </c>
      <c r="C17" s="45">
        <f>IF(入力用!$K7="","",入力用!$K7)</f>
        <v>74</v>
      </c>
      <c r="D17" s="18" t="str">
        <f>IF(入力用!$L7="","",入力用!$L7)</f>
        <v>DF</v>
      </c>
      <c r="E17" s="148" t="str">
        <f>IF(入力用!$M7="","",入力用!$M7)</f>
        <v>植野　昌弘</v>
      </c>
      <c r="F17" s="149"/>
      <c r="G17" s="150"/>
      <c r="H17" s="112" t="str">
        <f>IF(入力用!$N7="","",入力用!$N7)</f>
        <v>うえの　まさひろ</v>
      </c>
      <c r="I17" s="113"/>
      <c r="J17" s="114"/>
      <c r="K17" s="162">
        <f>IF(入力用!$O7="","",入力用!$O7)</f>
        <v>3</v>
      </c>
      <c r="L17" s="163"/>
      <c r="M17" s="3"/>
      <c r="N17" s="44" t="str">
        <f>IF(入力用!$T7="","","○")</f>
        <v/>
      </c>
      <c r="O17" s="141"/>
    </row>
    <row r="18" spans="1:15" ht="31.5" customHeight="1">
      <c r="A18" s="4" t="s">
        <v>37</v>
      </c>
      <c r="B18" s="3">
        <v>5</v>
      </c>
      <c r="C18" s="45">
        <f>IF(入力用!$K8="","",入力用!$K8)</f>
        <v>75</v>
      </c>
      <c r="D18" s="18" t="str">
        <f>IF(入力用!$L8="","",入力用!$L8)</f>
        <v>DF</v>
      </c>
      <c r="E18" s="148" t="str">
        <f>IF(入力用!$M8="","",入力用!$M8)</f>
        <v>植野　昌弘</v>
      </c>
      <c r="F18" s="149"/>
      <c r="G18" s="150"/>
      <c r="H18" s="112" t="str">
        <f>IF(入力用!$N8="","",入力用!$N8)</f>
        <v>うえの　まさひろ</v>
      </c>
      <c r="I18" s="113"/>
      <c r="J18" s="114"/>
      <c r="K18" s="162">
        <f>IF(入力用!$O8="","",入力用!$O8)</f>
        <v>2</v>
      </c>
      <c r="L18" s="163"/>
      <c r="M18" s="3"/>
      <c r="N18" s="44" t="str">
        <f>IF(入力用!$T8="","","○")</f>
        <v/>
      </c>
    </row>
    <row r="19" spans="1:15" ht="31.5" customHeight="1">
      <c r="A19" s="4" t="s">
        <v>38</v>
      </c>
      <c r="B19" s="3">
        <v>6</v>
      </c>
      <c r="C19" s="45">
        <f>IF(入力用!$K9="","",入力用!$K9)</f>
        <v>76</v>
      </c>
      <c r="D19" s="18" t="str">
        <f>IF(入力用!$L9="","",入力用!$L9)</f>
        <v>MF</v>
      </c>
      <c r="E19" s="148" t="str">
        <f>IF(入力用!$M9="","",入力用!$M9)</f>
        <v>植野　昌弘</v>
      </c>
      <c r="F19" s="149"/>
      <c r="G19" s="150"/>
      <c r="H19" s="112" t="str">
        <f>IF(入力用!$N9="","",入力用!$N9)</f>
        <v>うえの　まさひろ</v>
      </c>
      <c r="I19" s="113"/>
      <c r="J19" s="114"/>
      <c r="K19" s="162">
        <f>IF(入力用!$O9="","",入力用!$O9)</f>
        <v>1</v>
      </c>
      <c r="L19" s="163"/>
      <c r="M19" s="3"/>
      <c r="N19" s="44" t="str">
        <f>IF(入力用!$T9="","","○")</f>
        <v/>
      </c>
    </row>
    <row r="20" spans="1:15" ht="31.5" customHeight="1">
      <c r="A20" s="4" t="s">
        <v>39</v>
      </c>
      <c r="B20" s="3">
        <v>7</v>
      </c>
      <c r="C20" s="45">
        <f>IF(入力用!$K10="","",入力用!$K10)</f>
        <v>77</v>
      </c>
      <c r="D20" s="18" t="str">
        <f>IF(入力用!$L10="","",入力用!$L10)</f>
        <v>MF</v>
      </c>
      <c r="E20" s="148" t="str">
        <f>IF(入力用!$M10="","",入力用!$M10)</f>
        <v>植野　昌弘</v>
      </c>
      <c r="F20" s="149"/>
      <c r="G20" s="150"/>
      <c r="H20" s="112" t="str">
        <f>IF(入力用!$N10="","",入力用!$N10)</f>
        <v>うえの　まさひろ</v>
      </c>
      <c r="I20" s="113"/>
      <c r="J20" s="114"/>
      <c r="K20" s="162">
        <f>IF(入力用!$O10="","",入力用!$O10)</f>
        <v>3</v>
      </c>
      <c r="L20" s="163"/>
      <c r="M20" s="3"/>
      <c r="N20" s="44" t="str">
        <f>IF(入力用!$T10="","","○")</f>
        <v/>
      </c>
    </row>
    <row r="21" spans="1:15" ht="31.5" customHeight="1">
      <c r="A21" s="4" t="s">
        <v>40</v>
      </c>
      <c r="B21" s="3">
        <v>8</v>
      </c>
      <c r="C21" s="45">
        <f>IF(入力用!$K11="","",入力用!$K11)</f>
        <v>78</v>
      </c>
      <c r="D21" s="18" t="str">
        <f>IF(入力用!$L11="","",入力用!$L11)</f>
        <v>MF</v>
      </c>
      <c r="E21" s="148" t="str">
        <f>IF(入力用!$M11="","",入力用!$M11)</f>
        <v>植野　昌弘</v>
      </c>
      <c r="F21" s="149"/>
      <c r="G21" s="150"/>
      <c r="H21" s="112" t="str">
        <f>IF(入力用!$N11="","",入力用!$N11)</f>
        <v>うえの　まさひろ</v>
      </c>
      <c r="I21" s="113"/>
      <c r="J21" s="114"/>
      <c r="K21" s="162">
        <f>IF(入力用!$O11="","",入力用!$O11)</f>
        <v>2</v>
      </c>
      <c r="L21" s="163"/>
      <c r="M21" s="3"/>
      <c r="N21" s="44" t="str">
        <f>IF(入力用!$T11="","","○")</f>
        <v/>
      </c>
    </row>
    <row r="22" spans="1:15" ht="31.5" customHeight="1">
      <c r="A22" s="4" t="s">
        <v>41</v>
      </c>
      <c r="B22" s="3">
        <v>9</v>
      </c>
      <c r="C22" s="45">
        <f>IF(入力用!$K12="","",入力用!$K12)</f>
        <v>79</v>
      </c>
      <c r="D22" s="18" t="str">
        <f>IF(入力用!$L12="","",入力用!$L12)</f>
        <v>FW</v>
      </c>
      <c r="E22" s="148" t="str">
        <f>IF(入力用!$M12="","",入力用!$M12)</f>
        <v>植野　昌弘</v>
      </c>
      <c r="F22" s="149"/>
      <c r="G22" s="150"/>
      <c r="H22" s="112" t="str">
        <f>IF(入力用!$N12="","",入力用!$N12)</f>
        <v>うえの　まさひろ</v>
      </c>
      <c r="I22" s="113"/>
      <c r="J22" s="114"/>
      <c r="K22" s="162">
        <f>IF(入力用!$O12="","",入力用!$O12)</f>
        <v>1</v>
      </c>
      <c r="L22" s="163"/>
      <c r="M22" s="3"/>
      <c r="N22" s="44" t="str">
        <f>IF(入力用!$T12="","","○")</f>
        <v/>
      </c>
    </row>
    <row r="23" spans="1:15" ht="31.5" customHeight="1">
      <c r="A23" s="4" t="s">
        <v>42</v>
      </c>
      <c r="B23" s="3">
        <v>10</v>
      </c>
      <c r="C23" s="45">
        <f>IF(入力用!$K13="","",入力用!$K13)</f>
        <v>80</v>
      </c>
      <c r="D23" s="18" t="str">
        <f>IF(入力用!$L13="","",入力用!$L13)</f>
        <v>FW</v>
      </c>
      <c r="E23" s="148" t="str">
        <f>IF(入力用!$M13="","",入力用!$M13)</f>
        <v>植野　昌弘</v>
      </c>
      <c r="F23" s="149"/>
      <c r="G23" s="150"/>
      <c r="H23" s="112" t="str">
        <f>IF(入力用!$N13="","",入力用!$N13)</f>
        <v>うえの　まさひろ</v>
      </c>
      <c r="I23" s="113"/>
      <c r="J23" s="114"/>
      <c r="K23" s="162">
        <f>IF(入力用!$O13="","",入力用!$O13)</f>
        <v>3</v>
      </c>
      <c r="L23" s="163"/>
      <c r="M23" s="3"/>
      <c r="N23" s="44" t="str">
        <f>IF(入力用!$T13="","","○")</f>
        <v/>
      </c>
    </row>
    <row r="24" spans="1:15" ht="31.5" customHeight="1">
      <c r="A24" s="4" t="s">
        <v>43</v>
      </c>
      <c r="B24" s="3">
        <v>11</v>
      </c>
      <c r="C24" s="45">
        <f>IF(入力用!$K14="","",入力用!$K14)</f>
        <v>81</v>
      </c>
      <c r="D24" s="18" t="str">
        <f>IF(入力用!$L14="","",入力用!$L14)</f>
        <v>FW</v>
      </c>
      <c r="E24" s="148" t="str">
        <f>IF(入力用!$M14="","",入力用!$M14)</f>
        <v>植野　昌弘</v>
      </c>
      <c r="F24" s="149"/>
      <c r="G24" s="150"/>
      <c r="H24" s="112" t="str">
        <f>IF(入力用!$N14="","",入力用!$N14)</f>
        <v>うえの　まさひろ</v>
      </c>
      <c r="I24" s="113"/>
      <c r="J24" s="114"/>
      <c r="K24" s="162">
        <f>IF(入力用!$O14="","",入力用!$O14)</f>
        <v>2</v>
      </c>
      <c r="L24" s="163"/>
      <c r="M24" s="3"/>
      <c r="N24" s="44" t="str">
        <f>IF(入力用!$T14="","","○")</f>
        <v/>
      </c>
    </row>
    <row r="25" spans="1:15" ht="31.5" customHeight="1">
      <c r="A25" s="4" t="s">
        <v>44</v>
      </c>
      <c r="B25" s="3">
        <v>12</v>
      </c>
      <c r="C25" s="45">
        <f>IF(入力用!$K15="","",入力用!$K15)</f>
        <v>82</v>
      </c>
      <c r="D25" s="18" t="str">
        <f>IF(入力用!$L15="","",入力用!$L15)</f>
        <v>GK</v>
      </c>
      <c r="E25" s="148" t="str">
        <f>IF(入力用!$M15="","",入力用!$M15)</f>
        <v>植野　昌弘</v>
      </c>
      <c r="F25" s="149"/>
      <c r="G25" s="150"/>
      <c r="H25" s="112" t="str">
        <f>IF(入力用!$N15="","",入力用!$N15)</f>
        <v>うえの　まさひろ</v>
      </c>
      <c r="I25" s="113"/>
      <c r="J25" s="114"/>
      <c r="K25" s="162">
        <f>IF(入力用!$O15="","",入力用!$O15)</f>
        <v>1</v>
      </c>
      <c r="L25" s="163"/>
      <c r="M25" s="3"/>
      <c r="N25" s="44" t="str">
        <f>IF(入力用!$T15="","","○")</f>
        <v/>
      </c>
    </row>
    <row r="26" spans="1:15" ht="31.5" customHeight="1">
      <c r="A26" s="4" t="s">
        <v>45</v>
      </c>
      <c r="B26" s="3">
        <v>13</v>
      </c>
      <c r="C26" s="45">
        <f>IF(入力用!$K16="","",入力用!$K16)</f>
        <v>83</v>
      </c>
      <c r="D26" s="18" t="str">
        <f>IF(入力用!$L16="","",入力用!$L16)</f>
        <v>DF</v>
      </c>
      <c r="E26" s="148" t="str">
        <f>IF(入力用!$M16="","",入力用!$M16)</f>
        <v>植野　昌弘</v>
      </c>
      <c r="F26" s="149"/>
      <c r="G26" s="150"/>
      <c r="H26" s="112" t="str">
        <f>IF(入力用!$N16="","",入力用!$N16)</f>
        <v>うえの　まさひろ</v>
      </c>
      <c r="I26" s="113"/>
      <c r="J26" s="114"/>
      <c r="K26" s="162">
        <f>IF(入力用!$O16="","",入力用!$O16)</f>
        <v>3</v>
      </c>
      <c r="L26" s="163"/>
      <c r="M26" s="3"/>
      <c r="N26" s="44" t="str">
        <f>IF(入力用!$T16="","","○")</f>
        <v/>
      </c>
    </row>
    <row r="27" spans="1:15" ht="31.5" customHeight="1">
      <c r="A27" s="4" t="s">
        <v>46</v>
      </c>
      <c r="B27" s="3">
        <v>14</v>
      </c>
      <c r="C27" s="45">
        <f>IF(入力用!$K17="","",入力用!$K17)</f>
        <v>84</v>
      </c>
      <c r="D27" s="18" t="str">
        <f>IF(入力用!$L17="","",入力用!$L17)</f>
        <v>DF</v>
      </c>
      <c r="E27" s="148" t="str">
        <f>IF(入力用!$M17="","",入力用!$M17)</f>
        <v>植野　昌弘</v>
      </c>
      <c r="F27" s="149"/>
      <c r="G27" s="150"/>
      <c r="H27" s="112" t="str">
        <f>IF(入力用!$N17="","",入力用!$N17)</f>
        <v>うえの　まさひろ</v>
      </c>
      <c r="I27" s="113"/>
      <c r="J27" s="114"/>
      <c r="K27" s="162">
        <f>IF(入力用!$O17="","",入力用!$O17)</f>
        <v>2</v>
      </c>
      <c r="L27" s="163"/>
      <c r="M27" s="3"/>
      <c r="N27" s="44" t="str">
        <f>IF(入力用!$T17="","","○")</f>
        <v/>
      </c>
    </row>
    <row r="28" spans="1:15" ht="31.5" customHeight="1">
      <c r="A28" s="4" t="s">
        <v>47</v>
      </c>
      <c r="B28" s="3">
        <v>15</v>
      </c>
      <c r="C28" s="45">
        <f>IF(入力用!$K18="","",入力用!$K18)</f>
        <v>85</v>
      </c>
      <c r="D28" s="18" t="str">
        <f>IF(入力用!$L18="","",入力用!$L18)</f>
        <v>MF</v>
      </c>
      <c r="E28" s="148" t="str">
        <f>IF(入力用!$M18="","",入力用!$M18)</f>
        <v>植野　昌弘</v>
      </c>
      <c r="F28" s="149"/>
      <c r="G28" s="150"/>
      <c r="H28" s="112" t="str">
        <f>IF(入力用!$N18="","",入力用!$N18)</f>
        <v>うえの　まさひろ</v>
      </c>
      <c r="I28" s="113"/>
      <c r="J28" s="114"/>
      <c r="K28" s="162">
        <f>IF(入力用!$O18="","",入力用!$O18)</f>
        <v>1</v>
      </c>
      <c r="L28" s="163"/>
      <c r="M28" s="3"/>
      <c r="N28" s="44" t="str">
        <f>IF(入力用!$T18="","","○")</f>
        <v/>
      </c>
    </row>
    <row r="29" spans="1:15" ht="31.5" customHeight="1">
      <c r="A29" s="4" t="s">
        <v>48</v>
      </c>
      <c r="B29" s="3">
        <v>16</v>
      </c>
      <c r="C29" s="45">
        <f>IF(入力用!$K19="","",入力用!$K19)</f>
        <v>86</v>
      </c>
      <c r="D29" s="18" t="str">
        <f>IF(入力用!$L19="","",入力用!$L19)</f>
        <v>MF</v>
      </c>
      <c r="E29" s="148" t="str">
        <f>IF(入力用!$M19="","",入力用!$M19)</f>
        <v>植野　昌弘</v>
      </c>
      <c r="F29" s="149"/>
      <c r="G29" s="150"/>
      <c r="H29" s="112" t="str">
        <f>IF(入力用!$N19="","",入力用!$N19)</f>
        <v>うえの　まさひろ</v>
      </c>
      <c r="I29" s="113"/>
      <c r="J29" s="114"/>
      <c r="K29" s="162">
        <f>IF(入力用!$O19="","",入力用!$O19)</f>
        <v>3</v>
      </c>
      <c r="L29" s="163"/>
      <c r="M29" s="3"/>
      <c r="N29" s="44" t="str">
        <f>IF(入力用!$T19="","","○")</f>
        <v/>
      </c>
    </row>
    <row r="30" spans="1:15" ht="31.5" customHeight="1">
      <c r="A30" s="4" t="s">
        <v>49</v>
      </c>
      <c r="B30" s="3">
        <v>17</v>
      </c>
      <c r="C30" s="45">
        <f>IF(入力用!$K20="","",入力用!$K20)</f>
        <v>87</v>
      </c>
      <c r="D30" s="18" t="str">
        <f>IF(入力用!$L20="","",入力用!$L20)</f>
        <v>FW</v>
      </c>
      <c r="E30" s="148" t="str">
        <f>IF(入力用!$M20="","",入力用!$M20)</f>
        <v>植野　昌弘</v>
      </c>
      <c r="F30" s="149"/>
      <c r="G30" s="150"/>
      <c r="H30" s="112" t="str">
        <f>IF(入力用!$N20="","",入力用!$N20)</f>
        <v>うえの　まさひろ</v>
      </c>
      <c r="I30" s="113"/>
      <c r="J30" s="114"/>
      <c r="K30" s="162">
        <f>IF(入力用!$O20="","",入力用!$O20)</f>
        <v>2</v>
      </c>
      <c r="L30" s="163"/>
      <c r="M30" s="3"/>
      <c r="N30" s="44" t="str">
        <f>IF(入力用!$T20="","","○")</f>
        <v/>
      </c>
    </row>
    <row r="31" spans="1:15" ht="31.5" customHeight="1" thickBot="1">
      <c r="A31" s="4" t="s">
        <v>50</v>
      </c>
      <c r="B31" s="3">
        <v>18</v>
      </c>
      <c r="C31" s="46">
        <f>IF(入力用!$K21="","",入力用!$K21)</f>
        <v>88</v>
      </c>
      <c r="D31" s="19" t="str">
        <f>IF(入力用!$L21="","",入力用!$L21)</f>
        <v>FW</v>
      </c>
      <c r="E31" s="182" t="str">
        <f>IF(入力用!$M21="","",入力用!$M21)</f>
        <v>植野　昌弘</v>
      </c>
      <c r="F31" s="183"/>
      <c r="G31" s="184"/>
      <c r="H31" s="166" t="str">
        <f>IF(入力用!$N21="","",入力用!$N21)</f>
        <v>うえの　まさひろ</v>
      </c>
      <c r="I31" s="167"/>
      <c r="J31" s="168"/>
      <c r="K31" s="152">
        <f>IF(入力用!$O21="","",入力用!$O21)</f>
        <v>1</v>
      </c>
      <c r="L31" s="153"/>
      <c r="M31" s="3"/>
      <c r="N31" s="44" t="str">
        <f>IF(入力用!$T21="","","○")</f>
        <v/>
      </c>
    </row>
    <row r="32" spans="1:15" ht="16.5" customHeight="1">
      <c r="C32" s="164" t="s">
        <v>58</v>
      </c>
      <c r="D32" s="165"/>
      <c r="E32" s="165"/>
      <c r="F32" s="165"/>
      <c r="G32" s="165"/>
      <c r="H32" s="165"/>
      <c r="I32" s="165"/>
      <c r="J32" s="165"/>
      <c r="K32" s="165"/>
      <c r="L32" s="165"/>
    </row>
    <row r="33" spans="3:13" ht="16.5" customHeight="1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3" ht="13.5" customHeight="1">
      <c r="C34" s="151" t="s">
        <v>154</v>
      </c>
      <c r="D34" s="151"/>
      <c r="E34" s="151"/>
      <c r="F34" s="10"/>
      <c r="G34" s="10"/>
      <c r="H34" s="10"/>
      <c r="I34" s="10"/>
    </row>
    <row r="35" spans="3:13" ht="16.5" customHeight="1">
      <c r="C35" s="151" t="s">
        <v>57</v>
      </c>
      <c r="D35" s="151"/>
      <c r="E35" s="151"/>
      <c r="F35" s="151"/>
      <c r="G35" s="151"/>
      <c r="H35" s="10"/>
      <c r="I35" s="10"/>
      <c r="J35" s="10"/>
      <c r="K35" s="10"/>
      <c r="L35" s="10"/>
    </row>
    <row r="36" spans="3:13" ht="24.75" customHeight="1">
      <c r="C36" s="10"/>
      <c r="D36" s="10"/>
      <c r="E36" s="11"/>
      <c r="F36" s="11"/>
      <c r="G36" s="11"/>
      <c r="H36" s="11"/>
      <c r="I36" s="11"/>
      <c r="J36" s="11"/>
      <c r="K36" s="11"/>
      <c r="L36" s="11"/>
    </row>
    <row r="37" spans="3:13" ht="19.5" customHeight="1">
      <c r="C37" s="10"/>
      <c r="D37" s="11"/>
      <c r="E37" s="190" t="str">
        <f>入力用!B7</f>
        <v>富山市立富山</v>
      </c>
      <c r="F37" s="190"/>
      <c r="G37" s="190"/>
      <c r="H37" s="27" t="s">
        <v>56</v>
      </c>
      <c r="I37" s="190" t="str">
        <f>入力用!B12</f>
        <v>富山　太郎</v>
      </c>
      <c r="J37" s="190"/>
      <c r="K37" s="190"/>
      <c r="L37" s="12" t="s">
        <v>60</v>
      </c>
      <c r="M37" s="3"/>
    </row>
    <row r="38" spans="3:13">
      <c r="E38" s="3"/>
      <c r="F38" s="3"/>
      <c r="G38" s="3"/>
      <c r="H38" s="3"/>
      <c r="I38" s="3"/>
      <c r="J38" s="3"/>
      <c r="K38" s="3"/>
      <c r="L38" s="3"/>
    </row>
  </sheetData>
  <mergeCells count="84">
    <mergeCell ref="I37:K37"/>
    <mergeCell ref="E37:G37"/>
    <mergeCell ref="K23:L23"/>
    <mergeCell ref="E27:G27"/>
    <mergeCell ref="E28:G28"/>
    <mergeCell ref="E29:G29"/>
    <mergeCell ref="E30:G30"/>
    <mergeCell ref="E23:G23"/>
    <mergeCell ref="E26:G26"/>
    <mergeCell ref="H26:J26"/>
    <mergeCell ref="H27:J27"/>
    <mergeCell ref="K22:L22"/>
    <mergeCell ref="K15:L15"/>
    <mergeCell ref="C1:L1"/>
    <mergeCell ref="K16:L16"/>
    <mergeCell ref="K19:L19"/>
    <mergeCell ref="E16:G16"/>
    <mergeCell ref="E17:G17"/>
    <mergeCell ref="C9:C10"/>
    <mergeCell ref="D7:E7"/>
    <mergeCell ref="F7:L7"/>
    <mergeCell ref="C3:C4"/>
    <mergeCell ref="D5:E6"/>
    <mergeCell ref="D8:E8"/>
    <mergeCell ref="K18:L18"/>
    <mergeCell ref="D9:E10"/>
    <mergeCell ref="G9:G12"/>
    <mergeCell ref="C5:C6"/>
    <mergeCell ref="K20:L20"/>
    <mergeCell ref="K17:L17"/>
    <mergeCell ref="C35:G35"/>
    <mergeCell ref="C32:L32"/>
    <mergeCell ref="H28:J28"/>
    <mergeCell ref="H29:J29"/>
    <mergeCell ref="H30:J30"/>
    <mergeCell ref="H31:J31"/>
    <mergeCell ref="H17:J17"/>
    <mergeCell ref="E31:G31"/>
    <mergeCell ref="K29:L29"/>
    <mergeCell ref="K24:L24"/>
    <mergeCell ref="K21:L21"/>
    <mergeCell ref="K27:L27"/>
    <mergeCell ref="E21:G21"/>
    <mergeCell ref="C34:E34"/>
    <mergeCell ref="K31:L31"/>
    <mergeCell ref="E22:G22"/>
    <mergeCell ref="D12:E12"/>
    <mergeCell ref="D11:E11"/>
    <mergeCell ref="K13:L13"/>
    <mergeCell ref="K14:L14"/>
    <mergeCell ref="E18:G18"/>
    <mergeCell ref="E19:G19"/>
    <mergeCell ref="E20:G20"/>
    <mergeCell ref="E24:G24"/>
    <mergeCell ref="K30:L30"/>
    <mergeCell ref="K25:L25"/>
    <mergeCell ref="K26:L26"/>
    <mergeCell ref="K28:L28"/>
    <mergeCell ref="E25:G25"/>
    <mergeCell ref="O13:O17"/>
    <mergeCell ref="E13:G13"/>
    <mergeCell ref="E14:G14"/>
    <mergeCell ref="H13:J13"/>
    <mergeCell ref="H14:J14"/>
    <mergeCell ref="E15:G15"/>
    <mergeCell ref="F2:G2"/>
    <mergeCell ref="H2:J2"/>
    <mergeCell ref="D2:E2"/>
    <mergeCell ref="H5:H6"/>
    <mergeCell ref="I3:L4"/>
    <mergeCell ref="I5:L6"/>
    <mergeCell ref="D3:G4"/>
    <mergeCell ref="H3:H4"/>
    <mergeCell ref="F5:G6"/>
    <mergeCell ref="H23:J23"/>
    <mergeCell ref="H24:J24"/>
    <mergeCell ref="H25:J25"/>
    <mergeCell ref="H15:J15"/>
    <mergeCell ref="H16:J16"/>
    <mergeCell ref="H20:J20"/>
    <mergeCell ref="H21:J21"/>
    <mergeCell ref="H19:J19"/>
    <mergeCell ref="H22:J22"/>
    <mergeCell ref="H18:J18"/>
  </mergeCells>
  <phoneticPr fontId="1"/>
  <printOptions horizontalCentered="1" verticalCentered="1"/>
  <pageMargins left="0.39370078740157483" right="0.39370078740157483" top="0.39370078740157483" bottom="0.39370078740157483" header="0.19685039370078741" footer="0.51181102362204722"/>
  <pageSetup paperSize="9" scale="8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sqref="A1:J1"/>
    </sheetView>
  </sheetViews>
  <sheetFormatPr defaultColWidth="8" defaultRowHeight="13.5"/>
  <cols>
    <col min="1" max="1" width="6.6640625" style="32" customWidth="1"/>
    <col min="2" max="2" width="5.88671875" style="32" customWidth="1"/>
    <col min="3" max="6" width="8" style="32" customWidth="1"/>
    <col min="7" max="7" width="9.109375" style="32" customWidth="1"/>
    <col min="8" max="16384" width="8" style="32"/>
  </cols>
  <sheetData>
    <row r="1" spans="1:10" ht="17.25">
      <c r="A1" s="210" t="str">
        <f>"第３７回北信越中学校総合競技大会　サッカー競技"</f>
        <v>第３７回北信越中学校総合競技大会　サッカー競技</v>
      </c>
      <c r="B1" s="211"/>
      <c r="C1" s="211"/>
      <c r="D1" s="211"/>
      <c r="E1" s="211"/>
      <c r="F1" s="211"/>
      <c r="G1" s="211"/>
      <c r="H1" s="211"/>
      <c r="I1" s="212"/>
      <c r="J1" s="212"/>
    </row>
    <row r="2" spans="1:10" ht="17.25">
      <c r="A2" s="33"/>
      <c r="B2" s="34"/>
      <c r="C2" s="34"/>
      <c r="D2" s="34"/>
      <c r="E2" s="34"/>
      <c r="F2" s="34"/>
      <c r="G2" s="34"/>
      <c r="H2" s="34"/>
      <c r="I2" s="35"/>
    </row>
    <row r="3" spans="1:10" ht="18.75">
      <c r="A3" s="213" t="s">
        <v>84</v>
      </c>
      <c r="B3" s="213"/>
      <c r="C3" s="213"/>
      <c r="D3" s="213"/>
      <c r="E3" s="213"/>
      <c r="F3" s="213"/>
      <c r="G3" s="213"/>
      <c r="H3" s="213"/>
      <c r="I3" s="213"/>
      <c r="J3" s="213"/>
    </row>
    <row r="6" spans="1:10" ht="15" customHeight="1">
      <c r="A6" s="191" t="s">
        <v>85</v>
      </c>
      <c r="B6" s="191"/>
      <c r="C6" s="191"/>
    </row>
    <row r="7" spans="1:10" ht="15" customHeight="1">
      <c r="B7" s="36" t="s">
        <v>86</v>
      </c>
      <c r="C7" s="36" t="s">
        <v>87</v>
      </c>
      <c r="D7" s="192" t="s">
        <v>88</v>
      </c>
      <c r="E7" s="193"/>
      <c r="F7" s="194"/>
      <c r="G7" s="192" t="s">
        <v>89</v>
      </c>
      <c r="H7" s="193"/>
      <c r="I7" s="193"/>
      <c r="J7" s="194"/>
    </row>
    <row r="8" spans="1:10" ht="18" customHeight="1">
      <c r="B8" s="36"/>
      <c r="C8" s="36"/>
      <c r="D8" s="195"/>
      <c r="E8" s="196"/>
      <c r="F8" s="197"/>
      <c r="G8" s="198"/>
      <c r="H8" s="199"/>
      <c r="I8" s="199"/>
      <c r="J8" s="200"/>
    </row>
    <row r="9" spans="1:10" ht="18" customHeight="1">
      <c r="B9" s="36"/>
      <c r="C9" s="36"/>
      <c r="D9" s="195"/>
      <c r="E9" s="196"/>
      <c r="F9" s="197"/>
      <c r="G9" s="195"/>
      <c r="H9" s="196"/>
      <c r="I9" s="196"/>
      <c r="J9" s="197"/>
    </row>
    <row r="10" spans="1:10" ht="18" customHeight="1">
      <c r="B10" s="36"/>
      <c r="C10" s="36"/>
      <c r="D10" s="195"/>
      <c r="E10" s="196"/>
      <c r="F10" s="197"/>
      <c r="G10" s="198"/>
      <c r="H10" s="199"/>
      <c r="I10" s="199"/>
      <c r="J10" s="200"/>
    </row>
    <row r="11" spans="1:10" ht="18" customHeight="1">
      <c r="B11" s="36"/>
      <c r="C11" s="36"/>
      <c r="D11" s="195"/>
      <c r="E11" s="196"/>
      <c r="F11" s="197"/>
      <c r="G11" s="195"/>
      <c r="H11" s="196"/>
      <c r="I11" s="196"/>
      <c r="J11" s="197"/>
    </row>
    <row r="12" spans="1:10" ht="18" customHeight="1">
      <c r="B12" s="36"/>
      <c r="C12" s="36"/>
      <c r="D12" s="195"/>
      <c r="E12" s="196"/>
      <c r="F12" s="197"/>
      <c r="G12" s="195"/>
      <c r="H12" s="196"/>
      <c r="I12" s="196"/>
      <c r="J12" s="197"/>
    </row>
    <row r="13" spans="1:10" ht="15" customHeight="1">
      <c r="B13" s="37"/>
      <c r="C13" s="37"/>
      <c r="D13" s="38"/>
      <c r="E13" s="38"/>
      <c r="F13" s="38"/>
      <c r="G13" s="38"/>
      <c r="H13" s="38"/>
      <c r="I13" s="38"/>
      <c r="J13" s="38"/>
    </row>
    <row r="14" spans="1:10" ht="15" customHeight="1"/>
    <row r="15" spans="1:10" ht="15" customHeight="1">
      <c r="A15" s="191" t="s">
        <v>90</v>
      </c>
      <c r="B15" s="191"/>
      <c r="C15" s="191"/>
      <c r="D15" s="191"/>
      <c r="E15" s="38"/>
      <c r="F15" s="38"/>
      <c r="G15" s="38"/>
    </row>
    <row r="16" spans="1:10" ht="15" customHeight="1">
      <c r="B16" s="36" t="s">
        <v>86</v>
      </c>
      <c r="C16" s="36" t="s">
        <v>87</v>
      </c>
      <c r="D16" s="192" t="s">
        <v>88</v>
      </c>
      <c r="E16" s="193"/>
      <c r="F16" s="194"/>
      <c r="G16" s="209" t="s">
        <v>91</v>
      </c>
      <c r="H16" s="209"/>
      <c r="I16" s="209" t="s">
        <v>92</v>
      </c>
      <c r="J16" s="209"/>
    </row>
    <row r="17" spans="1:10" ht="18" customHeight="1">
      <c r="B17" s="36"/>
      <c r="C17" s="36"/>
      <c r="D17" s="192"/>
      <c r="E17" s="193"/>
      <c r="F17" s="194"/>
      <c r="G17" s="201"/>
      <c r="H17" s="201"/>
      <c r="I17" s="201"/>
      <c r="J17" s="201"/>
    </row>
    <row r="18" spans="1:10" ht="18" customHeight="1">
      <c r="B18" s="36"/>
      <c r="C18" s="36"/>
      <c r="D18" s="192"/>
      <c r="E18" s="193"/>
      <c r="F18" s="194"/>
      <c r="G18" s="201"/>
      <c r="H18" s="201"/>
      <c r="I18" s="201"/>
      <c r="J18" s="201"/>
    </row>
    <row r="19" spans="1:10" ht="18" customHeight="1">
      <c r="B19" s="36"/>
      <c r="C19" s="36"/>
      <c r="D19" s="192"/>
      <c r="E19" s="193"/>
      <c r="F19" s="194"/>
      <c r="G19" s="201"/>
      <c r="H19" s="201"/>
      <c r="I19" s="201"/>
      <c r="J19" s="201"/>
    </row>
    <row r="20" spans="1:10" ht="18" customHeight="1">
      <c r="B20" s="36"/>
      <c r="C20" s="36"/>
      <c r="D20" s="192"/>
      <c r="E20" s="193"/>
      <c r="F20" s="194"/>
      <c r="G20" s="201"/>
      <c r="H20" s="201"/>
      <c r="I20" s="201"/>
      <c r="J20" s="201"/>
    </row>
    <row r="21" spans="1:10" ht="17.25" customHeight="1">
      <c r="B21" s="36"/>
      <c r="C21" s="36"/>
      <c r="D21" s="192"/>
      <c r="E21" s="193"/>
      <c r="F21" s="194"/>
      <c r="G21" s="201"/>
      <c r="H21" s="201"/>
      <c r="I21" s="201"/>
      <c r="J21" s="201"/>
    </row>
    <row r="22" spans="1:10" ht="15" customHeight="1">
      <c r="B22" s="37"/>
      <c r="C22" s="37"/>
      <c r="D22" s="40"/>
      <c r="E22" s="40"/>
      <c r="F22" s="40"/>
      <c r="G22" s="38"/>
      <c r="H22" s="38"/>
      <c r="I22" s="38"/>
      <c r="J22" s="38"/>
    </row>
    <row r="23" spans="1:10" ht="15" customHeight="1"/>
    <row r="24" spans="1:10" ht="15" customHeight="1">
      <c r="A24" s="191" t="s">
        <v>93</v>
      </c>
      <c r="B24" s="191"/>
      <c r="C24" s="191"/>
    </row>
    <row r="25" spans="1:10" ht="15" customHeight="1">
      <c r="B25" s="39" t="s">
        <v>94</v>
      </c>
      <c r="C25" s="36" t="s">
        <v>95</v>
      </c>
      <c r="D25" s="192" t="s">
        <v>88</v>
      </c>
      <c r="E25" s="193"/>
      <c r="F25" s="194"/>
      <c r="G25" s="192" t="s">
        <v>89</v>
      </c>
      <c r="H25" s="193"/>
      <c r="I25" s="193"/>
      <c r="J25" s="194"/>
    </row>
    <row r="26" spans="1:10" ht="18" customHeight="1">
      <c r="B26" s="36"/>
      <c r="C26" s="36"/>
      <c r="D26" s="195"/>
      <c r="E26" s="196"/>
      <c r="F26" s="197"/>
      <c r="G26" s="198"/>
      <c r="H26" s="199"/>
      <c r="I26" s="199"/>
      <c r="J26" s="200"/>
    </row>
    <row r="27" spans="1:10" ht="18" customHeight="1">
      <c r="B27" s="36"/>
      <c r="C27" s="36"/>
      <c r="D27" s="195"/>
      <c r="E27" s="196"/>
      <c r="F27" s="197"/>
      <c r="G27" s="195"/>
      <c r="H27" s="196"/>
      <c r="I27" s="196"/>
      <c r="J27" s="197"/>
    </row>
    <row r="28" spans="1:10" ht="15" customHeight="1">
      <c r="B28" s="37"/>
      <c r="C28" s="37"/>
      <c r="D28" s="38"/>
      <c r="E28" s="38"/>
      <c r="F28" s="38"/>
      <c r="G28" s="38"/>
      <c r="H28" s="38"/>
      <c r="I28" s="38"/>
      <c r="J28" s="38"/>
    </row>
    <row r="29" spans="1:10" ht="15" customHeight="1"/>
    <row r="30" spans="1:10" ht="15" customHeight="1">
      <c r="A30" s="191" t="s">
        <v>96</v>
      </c>
      <c r="B30" s="191"/>
      <c r="C30" s="191"/>
    </row>
    <row r="31" spans="1:10" ht="15" customHeight="1">
      <c r="B31" s="39" t="s">
        <v>94</v>
      </c>
      <c r="C31" s="36" t="s">
        <v>95</v>
      </c>
      <c r="D31" s="192" t="s">
        <v>88</v>
      </c>
      <c r="E31" s="193"/>
      <c r="F31" s="194"/>
      <c r="G31" s="192" t="s">
        <v>91</v>
      </c>
      <c r="H31" s="193"/>
      <c r="I31" s="193"/>
      <c r="J31" s="194"/>
    </row>
    <row r="32" spans="1:10" ht="18" customHeight="1">
      <c r="B32" s="36"/>
      <c r="C32" s="36"/>
      <c r="D32" s="195"/>
      <c r="E32" s="196"/>
      <c r="F32" s="197"/>
      <c r="G32" s="198"/>
      <c r="H32" s="199"/>
      <c r="I32" s="199"/>
      <c r="J32" s="200"/>
    </row>
    <row r="33" spans="1:10" ht="18" customHeight="1">
      <c r="B33" s="36"/>
      <c r="C33" s="36"/>
      <c r="D33" s="195"/>
      <c r="E33" s="196"/>
      <c r="F33" s="197"/>
      <c r="G33" s="195"/>
      <c r="H33" s="196"/>
      <c r="I33" s="196"/>
      <c r="J33" s="197"/>
    </row>
    <row r="34" spans="1:10" ht="15" customHeight="1">
      <c r="E34" s="202" t="s">
        <v>97</v>
      </c>
      <c r="F34" s="202"/>
      <c r="G34" s="202"/>
      <c r="H34" s="202"/>
      <c r="I34" s="202"/>
      <c r="J34" s="202"/>
    </row>
    <row r="35" spans="1:10" ht="15" customHeight="1"/>
    <row r="36" spans="1:10" ht="15" customHeight="1"/>
    <row r="37" spans="1:10" ht="15" customHeight="1">
      <c r="A37" s="203" t="s">
        <v>98</v>
      </c>
      <c r="B37" s="203"/>
      <c r="C37" s="203"/>
      <c r="D37" s="203"/>
      <c r="E37" s="203"/>
      <c r="F37" s="203"/>
      <c r="G37" s="203"/>
      <c r="H37" s="203"/>
      <c r="I37" s="203"/>
    </row>
    <row r="38" spans="1:10" ht="15" customHeight="1"/>
    <row r="39" spans="1:10" ht="15" customHeight="1">
      <c r="A39" s="204" t="str">
        <f>IF(入力用!B3="","",入力用!B3)&amp;"  県"</f>
        <v>富山  県</v>
      </c>
      <c r="B39" s="205"/>
      <c r="C39" s="204" t="str">
        <f>IF(入力用!B7="","",入力用!B7)</f>
        <v>富山市立富山</v>
      </c>
      <c r="D39" s="206"/>
      <c r="E39" s="41" t="s">
        <v>22</v>
      </c>
      <c r="G39" s="42" t="s">
        <v>99</v>
      </c>
      <c r="H39" s="207" t="str">
        <f>IF(入力用!B14="","",入力用!B14)&amp;"　　印"</f>
        <v>植野　昌弘　　印</v>
      </c>
      <c r="I39" s="208"/>
      <c r="J39" s="208"/>
    </row>
    <row r="40" spans="1:10" ht="15" customHeight="1"/>
    <row r="41" spans="1:10" ht="15" customHeight="1"/>
    <row r="42" spans="1:10" ht="15" customHeight="1">
      <c r="G42" s="42" t="s">
        <v>151</v>
      </c>
      <c r="H42" s="207" t="str">
        <f>IF(入力用!B12="","",入力用!B12)&amp;"　　印"</f>
        <v>富山　太郎　　印</v>
      </c>
      <c r="I42" s="208"/>
      <c r="J42" s="208"/>
    </row>
    <row r="45" spans="1:10">
      <c r="F45" s="191" t="s">
        <v>152</v>
      </c>
      <c r="G45" s="191"/>
      <c r="H45" s="191"/>
      <c r="I45" s="191"/>
    </row>
  </sheetData>
  <mergeCells count="55">
    <mergeCell ref="A1:J1"/>
    <mergeCell ref="A3:J3"/>
    <mergeCell ref="A6:C6"/>
    <mergeCell ref="D11:F11"/>
    <mergeCell ref="G9:J9"/>
    <mergeCell ref="D8:F8"/>
    <mergeCell ref="D7:F7"/>
    <mergeCell ref="G7:J7"/>
    <mergeCell ref="D10:F10"/>
    <mergeCell ref="G10:J10"/>
    <mergeCell ref="G11:J11"/>
    <mergeCell ref="G12:J12"/>
    <mergeCell ref="I17:J17"/>
    <mergeCell ref="D16:F16"/>
    <mergeCell ref="D17:F17"/>
    <mergeCell ref="G25:J25"/>
    <mergeCell ref="D21:F21"/>
    <mergeCell ref="D20:F20"/>
    <mergeCell ref="G20:H20"/>
    <mergeCell ref="D12:F12"/>
    <mergeCell ref="I18:J18"/>
    <mergeCell ref="D19:F19"/>
    <mergeCell ref="D33:F33"/>
    <mergeCell ref="G33:J33"/>
    <mergeCell ref="G21:H21"/>
    <mergeCell ref="A24:C24"/>
    <mergeCell ref="G8:J8"/>
    <mergeCell ref="D9:F9"/>
    <mergeCell ref="A15:D15"/>
    <mergeCell ref="G16:H16"/>
    <mergeCell ref="I16:J16"/>
    <mergeCell ref="I20:J20"/>
    <mergeCell ref="D27:F27"/>
    <mergeCell ref="G27:J27"/>
    <mergeCell ref="D25:F25"/>
    <mergeCell ref="D26:F26"/>
    <mergeCell ref="G26:J26"/>
    <mergeCell ref="I21:J21"/>
    <mergeCell ref="F45:I45"/>
    <mergeCell ref="E34:J34"/>
    <mergeCell ref="A37:I37"/>
    <mergeCell ref="A39:B39"/>
    <mergeCell ref="C39:D39"/>
    <mergeCell ref="H39:J39"/>
    <mergeCell ref="H42:J42"/>
    <mergeCell ref="G17:H17"/>
    <mergeCell ref="D18:F18"/>
    <mergeCell ref="G18:H18"/>
    <mergeCell ref="G19:H19"/>
    <mergeCell ref="I19:J19"/>
    <mergeCell ref="A30:C30"/>
    <mergeCell ref="D31:F31"/>
    <mergeCell ref="G31:J31"/>
    <mergeCell ref="D32:F32"/>
    <mergeCell ref="G32:J32"/>
  </mergeCells>
  <phoneticPr fontId="1"/>
  <pageMargins left="0.62" right="0.53" top="0.82" bottom="0.98399999999999999" header="0.51200000000000001" footer="0.51200000000000001"/>
  <pageSetup paperSize="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"/>
  <sheetViews>
    <sheetView zoomScaleNormal="100" workbookViewId="0">
      <selection activeCell="V37" sqref="V37"/>
    </sheetView>
  </sheetViews>
  <sheetFormatPr defaultColWidth="2" defaultRowHeight="13.5" customHeight="1"/>
  <cols>
    <col min="1" max="1" width="1.6640625" style="77" customWidth="1"/>
    <col min="2" max="5" width="2.44140625" style="77" customWidth="1"/>
    <col min="6" max="21" width="1.33203125" style="77" customWidth="1"/>
    <col min="22" max="22" width="1.44140625" style="77" customWidth="1"/>
    <col min="23" max="25" width="2.21875" style="77" customWidth="1"/>
    <col min="26" max="26" width="2.44140625" style="77" customWidth="1"/>
    <col min="27" max="16384" width="2" style="77"/>
  </cols>
  <sheetData>
    <row r="3" spans="1:26" ht="13.5" customHeight="1" thickBot="1">
      <c r="B3" s="266" t="str">
        <f>入力用!B3</f>
        <v>富山</v>
      </c>
      <c r="C3" s="266"/>
      <c r="D3" s="78" t="s">
        <v>112</v>
      </c>
      <c r="E3" s="78"/>
      <c r="F3" s="78"/>
      <c r="G3" s="267" t="s">
        <v>113</v>
      </c>
      <c r="H3" s="267"/>
      <c r="I3" s="267">
        <f>入力用!B5</f>
        <v>1</v>
      </c>
      <c r="J3" s="267"/>
      <c r="K3" s="77" t="s">
        <v>65</v>
      </c>
    </row>
    <row r="4" spans="1:26" ht="45" customHeight="1" thickBot="1">
      <c r="B4" s="268" t="str">
        <f>入力用!B7&amp;"中学校"</f>
        <v>富山市立富山中学校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70"/>
    </row>
    <row r="5" spans="1:26" ht="22.5" customHeight="1">
      <c r="B5" s="271" t="s">
        <v>114</v>
      </c>
      <c r="C5" s="272"/>
      <c r="D5" s="272"/>
      <c r="E5" s="272"/>
      <c r="F5" s="272"/>
      <c r="G5" s="273"/>
      <c r="H5" s="274" t="str">
        <f>入力用!B11</f>
        <v>富山市富山１－１</v>
      </c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6"/>
    </row>
    <row r="6" spans="1:26" ht="22.5" customHeight="1">
      <c r="B6" s="264" t="s">
        <v>115</v>
      </c>
      <c r="C6" s="265"/>
      <c r="D6" s="265"/>
      <c r="E6" s="265"/>
      <c r="F6" s="265"/>
      <c r="G6" s="265"/>
      <c r="H6" s="243" t="str">
        <f>入力用!B14</f>
        <v>植野　昌弘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9"/>
    </row>
    <row r="7" spans="1:26" ht="22.5" customHeight="1">
      <c r="B7" s="264" t="s">
        <v>116</v>
      </c>
      <c r="C7" s="265"/>
      <c r="D7" s="265"/>
      <c r="E7" s="265"/>
      <c r="F7" s="265"/>
      <c r="G7" s="265"/>
      <c r="H7" s="243" t="str">
        <f>入力用!B15</f>
        <v>立山　花子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 t="str">
        <f>入力用!D15</f>
        <v>教員</v>
      </c>
      <c r="X7" s="245"/>
      <c r="Y7" s="249"/>
    </row>
    <row r="8" spans="1:26" ht="22.5" customHeight="1" thickBot="1">
      <c r="B8" s="223" t="s">
        <v>64</v>
      </c>
      <c r="C8" s="224"/>
      <c r="D8" s="224"/>
      <c r="E8" s="224"/>
      <c r="F8" s="224"/>
      <c r="G8" s="224"/>
      <c r="H8" s="252" t="str">
        <f>入力用!B16</f>
        <v>高岡　一郎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 t="str">
        <f>入力用!D16</f>
        <v>生徒</v>
      </c>
      <c r="X8" s="254"/>
      <c r="Y8" s="258"/>
    </row>
    <row r="9" spans="1:26" ht="22.5" customHeight="1" thickBot="1">
      <c r="A9" s="79"/>
      <c r="B9" s="80"/>
      <c r="C9" s="80"/>
      <c r="D9" s="80"/>
      <c r="E9" s="80"/>
      <c r="F9" s="80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79"/>
    </row>
    <row r="10" spans="1:26" ht="22.5" customHeight="1" thickBot="1">
      <c r="B10" s="232" t="s">
        <v>82</v>
      </c>
      <c r="C10" s="233"/>
      <c r="D10" s="233" t="s">
        <v>81</v>
      </c>
      <c r="E10" s="233"/>
      <c r="F10" s="233" t="s">
        <v>117</v>
      </c>
      <c r="G10" s="233"/>
      <c r="H10" s="233"/>
      <c r="I10" s="233"/>
      <c r="J10" s="233"/>
      <c r="K10" s="233"/>
      <c r="L10" s="233"/>
      <c r="M10" s="233"/>
      <c r="N10" s="233"/>
      <c r="O10" s="233"/>
      <c r="P10" s="233" t="s">
        <v>59</v>
      </c>
      <c r="Q10" s="233"/>
      <c r="R10" s="233"/>
      <c r="S10" s="233"/>
      <c r="T10" s="233"/>
      <c r="U10" s="233"/>
      <c r="V10" s="233"/>
      <c r="W10" s="233"/>
      <c r="X10" s="233" t="s">
        <v>118</v>
      </c>
      <c r="Y10" s="263"/>
    </row>
    <row r="11" spans="1:26" ht="22.5" customHeight="1" thickTop="1">
      <c r="B11" s="259">
        <f>入力用!K4</f>
        <v>71</v>
      </c>
      <c r="C11" s="260"/>
      <c r="D11" s="227" t="str">
        <f>入力用!L4</f>
        <v>GK</v>
      </c>
      <c r="E11" s="227"/>
      <c r="F11" s="227" t="str">
        <f>入力用!M4</f>
        <v>植野　昌弘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61" t="str">
        <f>入力用!N4</f>
        <v>うえの　まさひろ</v>
      </c>
      <c r="Q11" s="261"/>
      <c r="R11" s="261"/>
      <c r="S11" s="261"/>
      <c r="T11" s="261"/>
      <c r="U11" s="261"/>
      <c r="V11" s="261"/>
      <c r="W11" s="261"/>
      <c r="X11" s="227">
        <f>入力用!O4</f>
        <v>3</v>
      </c>
      <c r="Y11" s="262"/>
    </row>
    <row r="12" spans="1:26" ht="22.5" customHeight="1">
      <c r="B12" s="241">
        <f>入力用!K5</f>
        <v>72</v>
      </c>
      <c r="C12" s="242"/>
      <c r="D12" s="243" t="str">
        <f>入力用!L5</f>
        <v>DF</v>
      </c>
      <c r="E12" s="244"/>
      <c r="F12" s="243" t="str">
        <f>入力用!M5</f>
        <v>植野　昌弘</v>
      </c>
      <c r="G12" s="245"/>
      <c r="H12" s="245"/>
      <c r="I12" s="245"/>
      <c r="J12" s="245"/>
      <c r="K12" s="245"/>
      <c r="L12" s="245"/>
      <c r="M12" s="245"/>
      <c r="N12" s="245"/>
      <c r="O12" s="244"/>
      <c r="P12" s="246" t="str">
        <f>入力用!N5</f>
        <v>うえの　まさひろ</v>
      </c>
      <c r="Q12" s="247"/>
      <c r="R12" s="247"/>
      <c r="S12" s="247"/>
      <c r="T12" s="247"/>
      <c r="U12" s="247"/>
      <c r="V12" s="247"/>
      <c r="W12" s="248"/>
      <c r="X12" s="243">
        <f>入力用!O5</f>
        <v>2</v>
      </c>
      <c r="Y12" s="249"/>
    </row>
    <row r="13" spans="1:26" ht="22.5" customHeight="1">
      <c r="B13" s="241">
        <f>入力用!K6</f>
        <v>73</v>
      </c>
      <c r="C13" s="242"/>
      <c r="D13" s="243" t="str">
        <f>入力用!L6</f>
        <v>DF</v>
      </c>
      <c r="E13" s="244"/>
      <c r="F13" s="243" t="str">
        <f>入力用!M6</f>
        <v>植野　昌弘</v>
      </c>
      <c r="G13" s="245"/>
      <c r="H13" s="245"/>
      <c r="I13" s="245"/>
      <c r="J13" s="245"/>
      <c r="K13" s="245"/>
      <c r="L13" s="245"/>
      <c r="M13" s="245"/>
      <c r="N13" s="245"/>
      <c r="O13" s="244"/>
      <c r="P13" s="246" t="str">
        <f>入力用!N6</f>
        <v>うえの　まさひろ</v>
      </c>
      <c r="Q13" s="247"/>
      <c r="R13" s="247"/>
      <c r="S13" s="247"/>
      <c r="T13" s="247"/>
      <c r="U13" s="247"/>
      <c r="V13" s="247"/>
      <c r="W13" s="248"/>
      <c r="X13" s="243">
        <f>入力用!O6</f>
        <v>1</v>
      </c>
      <c r="Y13" s="249"/>
    </row>
    <row r="14" spans="1:26" ht="22.5" customHeight="1">
      <c r="B14" s="241">
        <f>入力用!K7</f>
        <v>74</v>
      </c>
      <c r="C14" s="242"/>
      <c r="D14" s="243" t="str">
        <f>入力用!L7</f>
        <v>DF</v>
      </c>
      <c r="E14" s="244"/>
      <c r="F14" s="243" t="str">
        <f>入力用!M7</f>
        <v>植野　昌弘</v>
      </c>
      <c r="G14" s="245"/>
      <c r="H14" s="245"/>
      <c r="I14" s="245"/>
      <c r="J14" s="245"/>
      <c r="K14" s="245"/>
      <c r="L14" s="245"/>
      <c r="M14" s="245"/>
      <c r="N14" s="245"/>
      <c r="O14" s="244"/>
      <c r="P14" s="246" t="str">
        <f>入力用!N7</f>
        <v>うえの　まさひろ</v>
      </c>
      <c r="Q14" s="247"/>
      <c r="R14" s="247"/>
      <c r="S14" s="247"/>
      <c r="T14" s="247"/>
      <c r="U14" s="247"/>
      <c r="V14" s="247"/>
      <c r="W14" s="248"/>
      <c r="X14" s="243">
        <f>入力用!O7</f>
        <v>3</v>
      </c>
      <c r="Y14" s="249"/>
    </row>
    <row r="15" spans="1:26" ht="22.5" customHeight="1">
      <c r="B15" s="241">
        <f>入力用!K8</f>
        <v>75</v>
      </c>
      <c r="C15" s="242"/>
      <c r="D15" s="243" t="str">
        <f>入力用!L8</f>
        <v>DF</v>
      </c>
      <c r="E15" s="244"/>
      <c r="F15" s="243" t="str">
        <f>入力用!M8</f>
        <v>植野　昌弘</v>
      </c>
      <c r="G15" s="245"/>
      <c r="H15" s="245"/>
      <c r="I15" s="245"/>
      <c r="J15" s="245"/>
      <c r="K15" s="245"/>
      <c r="L15" s="245"/>
      <c r="M15" s="245"/>
      <c r="N15" s="245"/>
      <c r="O15" s="244"/>
      <c r="P15" s="246" t="str">
        <f>入力用!N8</f>
        <v>うえの　まさひろ</v>
      </c>
      <c r="Q15" s="247"/>
      <c r="R15" s="247"/>
      <c r="S15" s="247"/>
      <c r="T15" s="247"/>
      <c r="U15" s="247"/>
      <c r="V15" s="247"/>
      <c r="W15" s="248"/>
      <c r="X15" s="243">
        <f>入力用!O8</f>
        <v>2</v>
      </c>
      <c r="Y15" s="249"/>
    </row>
    <row r="16" spans="1:26" ht="22.5" customHeight="1">
      <c r="B16" s="241">
        <f>入力用!K9</f>
        <v>76</v>
      </c>
      <c r="C16" s="242"/>
      <c r="D16" s="243" t="str">
        <f>入力用!L9</f>
        <v>MF</v>
      </c>
      <c r="E16" s="244"/>
      <c r="F16" s="243" t="str">
        <f>入力用!M9</f>
        <v>植野　昌弘</v>
      </c>
      <c r="G16" s="245"/>
      <c r="H16" s="245"/>
      <c r="I16" s="245"/>
      <c r="J16" s="245"/>
      <c r="K16" s="245"/>
      <c r="L16" s="245"/>
      <c r="M16" s="245"/>
      <c r="N16" s="245"/>
      <c r="O16" s="244"/>
      <c r="P16" s="246" t="str">
        <f>入力用!N9</f>
        <v>うえの　まさひろ</v>
      </c>
      <c r="Q16" s="247"/>
      <c r="R16" s="247"/>
      <c r="S16" s="247"/>
      <c r="T16" s="247"/>
      <c r="U16" s="247"/>
      <c r="V16" s="247"/>
      <c r="W16" s="248"/>
      <c r="X16" s="243">
        <f>入力用!O9</f>
        <v>1</v>
      </c>
      <c r="Y16" s="249"/>
    </row>
    <row r="17" spans="2:26" ht="22.5" customHeight="1">
      <c r="B17" s="241">
        <f>入力用!K10</f>
        <v>77</v>
      </c>
      <c r="C17" s="242"/>
      <c r="D17" s="243" t="str">
        <f>入力用!L10</f>
        <v>MF</v>
      </c>
      <c r="E17" s="244"/>
      <c r="F17" s="243" t="str">
        <f>入力用!M10</f>
        <v>植野　昌弘</v>
      </c>
      <c r="G17" s="245"/>
      <c r="H17" s="245"/>
      <c r="I17" s="245"/>
      <c r="J17" s="245"/>
      <c r="K17" s="245"/>
      <c r="L17" s="245"/>
      <c r="M17" s="245"/>
      <c r="N17" s="245"/>
      <c r="O17" s="244"/>
      <c r="P17" s="246" t="str">
        <f>入力用!N10</f>
        <v>うえの　まさひろ</v>
      </c>
      <c r="Q17" s="247"/>
      <c r="R17" s="247"/>
      <c r="S17" s="247"/>
      <c r="T17" s="247"/>
      <c r="U17" s="247"/>
      <c r="V17" s="247"/>
      <c r="W17" s="248"/>
      <c r="X17" s="243">
        <f>入力用!O10</f>
        <v>3</v>
      </c>
      <c r="Y17" s="249"/>
    </row>
    <row r="18" spans="2:26" ht="22.5" customHeight="1">
      <c r="B18" s="241">
        <f>入力用!K11</f>
        <v>78</v>
      </c>
      <c r="C18" s="242"/>
      <c r="D18" s="243" t="str">
        <f>入力用!L11</f>
        <v>MF</v>
      </c>
      <c r="E18" s="244"/>
      <c r="F18" s="243" t="str">
        <f>入力用!M11</f>
        <v>植野　昌弘</v>
      </c>
      <c r="G18" s="245"/>
      <c r="H18" s="245"/>
      <c r="I18" s="245"/>
      <c r="J18" s="245"/>
      <c r="K18" s="245"/>
      <c r="L18" s="245"/>
      <c r="M18" s="245"/>
      <c r="N18" s="245"/>
      <c r="O18" s="244"/>
      <c r="P18" s="246" t="str">
        <f>入力用!N11</f>
        <v>うえの　まさひろ</v>
      </c>
      <c r="Q18" s="247"/>
      <c r="R18" s="247"/>
      <c r="S18" s="247"/>
      <c r="T18" s="247"/>
      <c r="U18" s="247"/>
      <c r="V18" s="247"/>
      <c r="W18" s="248"/>
      <c r="X18" s="243">
        <f>入力用!O11</f>
        <v>2</v>
      </c>
      <c r="Y18" s="249"/>
    </row>
    <row r="19" spans="2:26" ht="22.5" customHeight="1">
      <c r="B19" s="241">
        <f>入力用!K12</f>
        <v>79</v>
      </c>
      <c r="C19" s="242"/>
      <c r="D19" s="243" t="str">
        <f>入力用!L12</f>
        <v>FW</v>
      </c>
      <c r="E19" s="244"/>
      <c r="F19" s="243" t="str">
        <f>入力用!M12</f>
        <v>植野　昌弘</v>
      </c>
      <c r="G19" s="245"/>
      <c r="H19" s="245"/>
      <c r="I19" s="245"/>
      <c r="J19" s="245"/>
      <c r="K19" s="245"/>
      <c r="L19" s="245"/>
      <c r="M19" s="245"/>
      <c r="N19" s="245"/>
      <c r="O19" s="244"/>
      <c r="P19" s="246" t="str">
        <f>入力用!N12</f>
        <v>うえの　まさひろ</v>
      </c>
      <c r="Q19" s="247"/>
      <c r="R19" s="247"/>
      <c r="S19" s="247"/>
      <c r="T19" s="247"/>
      <c r="U19" s="247"/>
      <c r="V19" s="247"/>
      <c r="W19" s="248"/>
      <c r="X19" s="243">
        <f>入力用!O12</f>
        <v>1</v>
      </c>
      <c r="Y19" s="249"/>
    </row>
    <row r="20" spans="2:26" ht="22.5" customHeight="1">
      <c r="B20" s="241">
        <f>入力用!K13</f>
        <v>80</v>
      </c>
      <c r="C20" s="242"/>
      <c r="D20" s="243" t="str">
        <f>入力用!L13</f>
        <v>FW</v>
      </c>
      <c r="E20" s="244"/>
      <c r="F20" s="243" t="str">
        <f>入力用!M13</f>
        <v>植野　昌弘</v>
      </c>
      <c r="G20" s="245"/>
      <c r="H20" s="245"/>
      <c r="I20" s="245"/>
      <c r="J20" s="245"/>
      <c r="K20" s="245"/>
      <c r="L20" s="245"/>
      <c r="M20" s="245"/>
      <c r="N20" s="245"/>
      <c r="O20" s="244"/>
      <c r="P20" s="246" t="str">
        <f>入力用!N13</f>
        <v>うえの　まさひろ</v>
      </c>
      <c r="Q20" s="247"/>
      <c r="R20" s="247"/>
      <c r="S20" s="247"/>
      <c r="T20" s="247"/>
      <c r="U20" s="247"/>
      <c r="V20" s="247"/>
      <c r="W20" s="248"/>
      <c r="X20" s="243">
        <f>入力用!O13</f>
        <v>3</v>
      </c>
      <c r="Y20" s="249"/>
    </row>
    <row r="21" spans="2:26" ht="22.5" customHeight="1">
      <c r="B21" s="241">
        <f>入力用!K14</f>
        <v>81</v>
      </c>
      <c r="C21" s="242"/>
      <c r="D21" s="243" t="str">
        <f>入力用!L14</f>
        <v>FW</v>
      </c>
      <c r="E21" s="244"/>
      <c r="F21" s="243" t="str">
        <f>入力用!M14</f>
        <v>植野　昌弘</v>
      </c>
      <c r="G21" s="245"/>
      <c r="H21" s="245"/>
      <c r="I21" s="245"/>
      <c r="J21" s="245"/>
      <c r="K21" s="245"/>
      <c r="L21" s="245"/>
      <c r="M21" s="245"/>
      <c r="N21" s="245"/>
      <c r="O21" s="244"/>
      <c r="P21" s="246" t="str">
        <f>入力用!N14</f>
        <v>うえの　まさひろ</v>
      </c>
      <c r="Q21" s="247"/>
      <c r="R21" s="247"/>
      <c r="S21" s="247"/>
      <c r="T21" s="247"/>
      <c r="U21" s="247"/>
      <c r="V21" s="247"/>
      <c r="W21" s="248"/>
      <c r="X21" s="243">
        <f>入力用!O14</f>
        <v>2</v>
      </c>
      <c r="Y21" s="249"/>
    </row>
    <row r="22" spans="2:26" ht="22.5" customHeight="1">
      <c r="B22" s="241">
        <f>入力用!K15</f>
        <v>82</v>
      </c>
      <c r="C22" s="242"/>
      <c r="D22" s="243" t="str">
        <f>入力用!L15</f>
        <v>GK</v>
      </c>
      <c r="E22" s="244"/>
      <c r="F22" s="243" t="str">
        <f>入力用!M15</f>
        <v>植野　昌弘</v>
      </c>
      <c r="G22" s="245"/>
      <c r="H22" s="245"/>
      <c r="I22" s="245"/>
      <c r="J22" s="245"/>
      <c r="K22" s="245"/>
      <c r="L22" s="245"/>
      <c r="M22" s="245"/>
      <c r="N22" s="245"/>
      <c r="O22" s="244"/>
      <c r="P22" s="246" t="str">
        <f>入力用!N15</f>
        <v>うえの　まさひろ</v>
      </c>
      <c r="Q22" s="247"/>
      <c r="R22" s="247"/>
      <c r="S22" s="247"/>
      <c r="T22" s="247"/>
      <c r="U22" s="247"/>
      <c r="V22" s="247"/>
      <c r="W22" s="248"/>
      <c r="X22" s="243">
        <f>入力用!O15</f>
        <v>1</v>
      </c>
      <c r="Y22" s="249"/>
    </row>
    <row r="23" spans="2:26" ht="22.5" customHeight="1">
      <c r="B23" s="241">
        <f>入力用!K16</f>
        <v>83</v>
      </c>
      <c r="C23" s="242"/>
      <c r="D23" s="243" t="str">
        <f>入力用!L16</f>
        <v>DF</v>
      </c>
      <c r="E23" s="244"/>
      <c r="F23" s="243" t="str">
        <f>入力用!M16</f>
        <v>植野　昌弘</v>
      </c>
      <c r="G23" s="245"/>
      <c r="H23" s="245"/>
      <c r="I23" s="245"/>
      <c r="J23" s="245"/>
      <c r="K23" s="245"/>
      <c r="L23" s="245"/>
      <c r="M23" s="245"/>
      <c r="N23" s="245"/>
      <c r="O23" s="244"/>
      <c r="P23" s="246" t="str">
        <f>入力用!N16</f>
        <v>うえの　まさひろ</v>
      </c>
      <c r="Q23" s="247"/>
      <c r="R23" s="247"/>
      <c r="S23" s="247"/>
      <c r="T23" s="247"/>
      <c r="U23" s="247"/>
      <c r="V23" s="247"/>
      <c r="W23" s="248"/>
      <c r="X23" s="243">
        <f>入力用!O16</f>
        <v>3</v>
      </c>
      <c r="Y23" s="249"/>
    </row>
    <row r="24" spans="2:26" ht="22.5" customHeight="1">
      <c r="B24" s="241">
        <f>入力用!K17</f>
        <v>84</v>
      </c>
      <c r="C24" s="242"/>
      <c r="D24" s="243" t="str">
        <f>入力用!L17</f>
        <v>DF</v>
      </c>
      <c r="E24" s="244"/>
      <c r="F24" s="243" t="str">
        <f>入力用!M17</f>
        <v>植野　昌弘</v>
      </c>
      <c r="G24" s="245"/>
      <c r="H24" s="245"/>
      <c r="I24" s="245"/>
      <c r="J24" s="245"/>
      <c r="K24" s="245"/>
      <c r="L24" s="245"/>
      <c r="M24" s="245"/>
      <c r="N24" s="245"/>
      <c r="O24" s="244"/>
      <c r="P24" s="246" t="str">
        <f>入力用!N17</f>
        <v>うえの　まさひろ</v>
      </c>
      <c r="Q24" s="247"/>
      <c r="R24" s="247"/>
      <c r="S24" s="247"/>
      <c r="T24" s="247"/>
      <c r="U24" s="247"/>
      <c r="V24" s="247"/>
      <c r="W24" s="248"/>
      <c r="X24" s="243">
        <f>入力用!O17</f>
        <v>2</v>
      </c>
      <c r="Y24" s="249"/>
    </row>
    <row r="25" spans="2:26" ht="22.5" customHeight="1">
      <c r="B25" s="241">
        <f>入力用!K18</f>
        <v>85</v>
      </c>
      <c r="C25" s="242"/>
      <c r="D25" s="243" t="str">
        <f>入力用!L18</f>
        <v>MF</v>
      </c>
      <c r="E25" s="244"/>
      <c r="F25" s="243" t="str">
        <f>入力用!M18</f>
        <v>植野　昌弘</v>
      </c>
      <c r="G25" s="245"/>
      <c r="H25" s="245"/>
      <c r="I25" s="245"/>
      <c r="J25" s="245"/>
      <c r="K25" s="245"/>
      <c r="L25" s="245"/>
      <c r="M25" s="245"/>
      <c r="N25" s="245"/>
      <c r="O25" s="244"/>
      <c r="P25" s="246" t="str">
        <f>入力用!N18</f>
        <v>うえの　まさひろ</v>
      </c>
      <c r="Q25" s="247"/>
      <c r="R25" s="247"/>
      <c r="S25" s="247"/>
      <c r="T25" s="247"/>
      <c r="U25" s="247"/>
      <c r="V25" s="247"/>
      <c r="W25" s="248"/>
      <c r="X25" s="243">
        <f>入力用!O18</f>
        <v>1</v>
      </c>
      <c r="Y25" s="249"/>
    </row>
    <row r="26" spans="2:26" ht="22.5" customHeight="1">
      <c r="B26" s="241">
        <f>入力用!K19</f>
        <v>86</v>
      </c>
      <c r="C26" s="242"/>
      <c r="D26" s="243" t="str">
        <f>入力用!L19</f>
        <v>MF</v>
      </c>
      <c r="E26" s="244"/>
      <c r="F26" s="243" t="str">
        <f>入力用!M19</f>
        <v>植野　昌弘</v>
      </c>
      <c r="G26" s="245"/>
      <c r="H26" s="245"/>
      <c r="I26" s="245"/>
      <c r="J26" s="245"/>
      <c r="K26" s="245"/>
      <c r="L26" s="245"/>
      <c r="M26" s="245"/>
      <c r="N26" s="245"/>
      <c r="O26" s="244"/>
      <c r="P26" s="246" t="str">
        <f>入力用!N19</f>
        <v>うえの　まさひろ</v>
      </c>
      <c r="Q26" s="247"/>
      <c r="R26" s="247"/>
      <c r="S26" s="247"/>
      <c r="T26" s="247"/>
      <c r="U26" s="247"/>
      <c r="V26" s="247"/>
      <c r="W26" s="248"/>
      <c r="X26" s="243">
        <f>入力用!O19</f>
        <v>3</v>
      </c>
      <c r="Y26" s="249"/>
    </row>
    <row r="27" spans="2:26" ht="22.5" customHeight="1">
      <c r="B27" s="241">
        <f>入力用!K20</f>
        <v>87</v>
      </c>
      <c r="C27" s="242"/>
      <c r="D27" s="243" t="str">
        <f>入力用!L20</f>
        <v>FW</v>
      </c>
      <c r="E27" s="244"/>
      <c r="F27" s="243" t="str">
        <f>入力用!M20</f>
        <v>植野　昌弘</v>
      </c>
      <c r="G27" s="245"/>
      <c r="H27" s="245"/>
      <c r="I27" s="245"/>
      <c r="J27" s="245"/>
      <c r="K27" s="245"/>
      <c r="L27" s="245"/>
      <c r="M27" s="245"/>
      <c r="N27" s="245"/>
      <c r="O27" s="244"/>
      <c r="P27" s="246" t="str">
        <f>入力用!N20</f>
        <v>うえの　まさひろ</v>
      </c>
      <c r="Q27" s="247"/>
      <c r="R27" s="247"/>
      <c r="S27" s="247"/>
      <c r="T27" s="247"/>
      <c r="U27" s="247"/>
      <c r="V27" s="247"/>
      <c r="W27" s="248"/>
      <c r="X27" s="243">
        <f>入力用!O20</f>
        <v>2</v>
      </c>
      <c r="Y27" s="249"/>
    </row>
    <row r="28" spans="2:26" ht="22.5" customHeight="1" thickBot="1">
      <c r="B28" s="250">
        <f>入力用!K21</f>
        <v>88</v>
      </c>
      <c r="C28" s="251"/>
      <c r="D28" s="252" t="str">
        <f>入力用!L21</f>
        <v>FW</v>
      </c>
      <c r="E28" s="253"/>
      <c r="F28" s="252" t="str">
        <f>入力用!M21</f>
        <v>植野　昌弘</v>
      </c>
      <c r="G28" s="254"/>
      <c r="H28" s="254"/>
      <c r="I28" s="254"/>
      <c r="J28" s="254"/>
      <c r="K28" s="254"/>
      <c r="L28" s="254"/>
      <c r="M28" s="254"/>
      <c r="N28" s="254"/>
      <c r="O28" s="253"/>
      <c r="P28" s="255" t="str">
        <f>入力用!N21</f>
        <v>うえの　まさひろ</v>
      </c>
      <c r="Q28" s="256"/>
      <c r="R28" s="256"/>
      <c r="S28" s="256"/>
      <c r="T28" s="256"/>
      <c r="U28" s="256"/>
      <c r="V28" s="256"/>
      <c r="W28" s="257"/>
      <c r="X28" s="252">
        <f>入力用!O21</f>
        <v>1</v>
      </c>
      <c r="Y28" s="258"/>
    </row>
    <row r="29" spans="2:26" ht="13.5" customHeight="1">
      <c r="B29" s="82"/>
      <c r="C29" s="82"/>
    </row>
    <row r="30" spans="2:26" ht="13.5" customHeight="1">
      <c r="B30" s="82"/>
      <c r="C30" s="82"/>
    </row>
    <row r="31" spans="2:26" ht="22.5" customHeight="1" thickBot="1">
      <c r="B31" s="82" t="s">
        <v>119</v>
      </c>
      <c r="C31" s="82"/>
    </row>
    <row r="32" spans="2:26" ht="22.5" customHeight="1" thickBot="1">
      <c r="B32" s="232"/>
      <c r="C32" s="233"/>
      <c r="D32" s="233"/>
      <c r="E32" s="233"/>
      <c r="F32" s="233"/>
      <c r="G32" s="234"/>
      <c r="H32" s="235" t="s">
        <v>120</v>
      </c>
      <c r="I32" s="233"/>
      <c r="J32" s="233"/>
      <c r="K32" s="233"/>
      <c r="L32" s="233"/>
      <c r="M32" s="233"/>
      <c r="N32" s="233"/>
      <c r="O32" s="233" t="s">
        <v>121</v>
      </c>
      <c r="P32" s="233"/>
      <c r="Q32" s="233"/>
      <c r="R32" s="233"/>
      <c r="S32" s="233"/>
      <c r="T32" s="233"/>
      <c r="U32" s="233"/>
      <c r="V32" s="236" t="s">
        <v>73</v>
      </c>
      <c r="W32" s="236"/>
      <c r="X32" s="236"/>
      <c r="Y32" s="237"/>
      <c r="Z32" s="83"/>
    </row>
    <row r="33" spans="2:25" ht="22.5" customHeight="1" thickTop="1">
      <c r="B33" s="221" t="s">
        <v>122</v>
      </c>
      <c r="C33" s="222"/>
      <c r="D33" s="222"/>
      <c r="E33" s="222" t="s">
        <v>123</v>
      </c>
      <c r="F33" s="222"/>
      <c r="G33" s="225"/>
      <c r="H33" s="226" t="str">
        <f>入力用!B18</f>
        <v>白</v>
      </c>
      <c r="I33" s="227"/>
      <c r="J33" s="227"/>
      <c r="K33" s="227"/>
      <c r="L33" s="227"/>
      <c r="M33" s="227"/>
      <c r="N33" s="227"/>
      <c r="O33" s="227" t="str">
        <f>入力用!B19</f>
        <v>白</v>
      </c>
      <c r="P33" s="227"/>
      <c r="Q33" s="227"/>
      <c r="R33" s="227"/>
      <c r="S33" s="227"/>
      <c r="T33" s="227"/>
      <c r="U33" s="227"/>
      <c r="V33" s="228" t="str">
        <f>入力用!B20</f>
        <v>白</v>
      </c>
      <c r="W33" s="228"/>
      <c r="X33" s="228"/>
      <c r="Y33" s="229"/>
    </row>
    <row r="34" spans="2:25" ht="22.5" customHeight="1" thickBot="1">
      <c r="B34" s="238"/>
      <c r="C34" s="239"/>
      <c r="D34" s="239"/>
      <c r="E34" s="239" t="s">
        <v>124</v>
      </c>
      <c r="F34" s="239"/>
      <c r="G34" s="240"/>
      <c r="H34" s="217" t="str">
        <f>入力用!D18</f>
        <v>青</v>
      </c>
      <c r="I34" s="218"/>
      <c r="J34" s="218"/>
      <c r="K34" s="218"/>
      <c r="L34" s="218"/>
      <c r="M34" s="218"/>
      <c r="N34" s="218"/>
      <c r="O34" s="218" t="str">
        <f>入力用!D19</f>
        <v>青</v>
      </c>
      <c r="P34" s="218"/>
      <c r="Q34" s="218"/>
      <c r="R34" s="218"/>
      <c r="S34" s="218"/>
      <c r="T34" s="218"/>
      <c r="U34" s="218"/>
      <c r="V34" s="219" t="str">
        <f>入力用!D20</f>
        <v>青</v>
      </c>
      <c r="W34" s="219"/>
      <c r="X34" s="219"/>
      <c r="Y34" s="220"/>
    </row>
    <row r="35" spans="2:25" ht="22.5" customHeight="1" thickTop="1">
      <c r="B35" s="221" t="s">
        <v>125</v>
      </c>
      <c r="C35" s="222"/>
      <c r="D35" s="222"/>
      <c r="E35" s="222" t="s">
        <v>123</v>
      </c>
      <c r="F35" s="222"/>
      <c r="G35" s="225"/>
      <c r="H35" s="226" t="str">
        <f>入力用!F18</f>
        <v>黄</v>
      </c>
      <c r="I35" s="227"/>
      <c r="J35" s="227"/>
      <c r="K35" s="227"/>
      <c r="L35" s="227"/>
      <c r="M35" s="227"/>
      <c r="N35" s="227"/>
      <c r="O35" s="227" t="str">
        <f>入力用!F19</f>
        <v>黒</v>
      </c>
      <c r="P35" s="227"/>
      <c r="Q35" s="227"/>
      <c r="R35" s="227"/>
      <c r="S35" s="227"/>
      <c r="T35" s="227"/>
      <c r="U35" s="227"/>
      <c r="V35" s="228" t="str">
        <f>入力用!F20</f>
        <v>黄</v>
      </c>
      <c r="W35" s="228"/>
      <c r="X35" s="228"/>
      <c r="Y35" s="229"/>
    </row>
    <row r="36" spans="2:25" ht="22.5" customHeight="1" thickBot="1">
      <c r="B36" s="223"/>
      <c r="C36" s="224"/>
      <c r="D36" s="224"/>
      <c r="E36" s="224" t="s">
        <v>124</v>
      </c>
      <c r="F36" s="224"/>
      <c r="G36" s="230"/>
      <c r="H36" s="231" t="str">
        <f>入力用!H18</f>
        <v>赤</v>
      </c>
      <c r="I36" s="214"/>
      <c r="J36" s="214"/>
      <c r="K36" s="214"/>
      <c r="L36" s="214"/>
      <c r="M36" s="214"/>
      <c r="N36" s="214"/>
      <c r="O36" s="214" t="str">
        <f>入力用!H19</f>
        <v>赤</v>
      </c>
      <c r="P36" s="214"/>
      <c r="Q36" s="214"/>
      <c r="R36" s="214"/>
      <c r="S36" s="214"/>
      <c r="T36" s="214"/>
      <c r="U36" s="214"/>
      <c r="V36" s="215" t="str">
        <f>入力用!H20</f>
        <v>赤</v>
      </c>
      <c r="W36" s="215"/>
      <c r="X36" s="215"/>
      <c r="Y36" s="216"/>
    </row>
    <row r="37" spans="2:25" ht="13.5" customHeight="1">
      <c r="B37" s="82"/>
      <c r="C37" s="82"/>
      <c r="F37" s="82"/>
      <c r="G37" s="82"/>
    </row>
    <row r="38" spans="2:25" ht="13.5" customHeight="1">
      <c r="F38" s="82"/>
      <c r="G38" s="82"/>
    </row>
    <row r="39" spans="2:25" ht="13.5" customHeight="1">
      <c r="F39" s="82"/>
      <c r="G39" s="82"/>
    </row>
    <row r="40" spans="2:25" ht="13.5" customHeight="1">
      <c r="F40" s="82"/>
      <c r="G40" s="82"/>
    </row>
  </sheetData>
  <mergeCells count="132">
    <mergeCell ref="B3:C3"/>
    <mergeCell ref="G3:H3"/>
    <mergeCell ref="I3:J3"/>
    <mergeCell ref="B4:Y4"/>
    <mergeCell ref="B5:G5"/>
    <mergeCell ref="H5:Y5"/>
    <mergeCell ref="B8:G8"/>
    <mergeCell ref="H8:V8"/>
    <mergeCell ref="W8:Y8"/>
    <mergeCell ref="B10:C10"/>
    <mergeCell ref="D10:E10"/>
    <mergeCell ref="F10:O10"/>
    <mergeCell ref="P10:W10"/>
    <mergeCell ref="X10:Y10"/>
    <mergeCell ref="B6:G6"/>
    <mergeCell ref="H6:V6"/>
    <mergeCell ref="W6:Y6"/>
    <mergeCell ref="B7:G7"/>
    <mergeCell ref="H7:V7"/>
    <mergeCell ref="W7:Y7"/>
    <mergeCell ref="B11:C11"/>
    <mergeCell ref="D11:E11"/>
    <mergeCell ref="F11:O11"/>
    <mergeCell ref="P11:W11"/>
    <mergeCell ref="X11:Y11"/>
    <mergeCell ref="B12:C12"/>
    <mergeCell ref="D12:E12"/>
    <mergeCell ref="F12:O12"/>
    <mergeCell ref="P12:W12"/>
    <mergeCell ref="X12:Y12"/>
    <mergeCell ref="B13:C13"/>
    <mergeCell ref="D13:E13"/>
    <mergeCell ref="F13:O13"/>
    <mergeCell ref="P13:W13"/>
    <mergeCell ref="X13:Y13"/>
    <mergeCell ref="B14:C14"/>
    <mergeCell ref="D14:E14"/>
    <mergeCell ref="F14:O14"/>
    <mergeCell ref="P14:W14"/>
    <mergeCell ref="X14:Y14"/>
    <mergeCell ref="B15:C15"/>
    <mergeCell ref="D15:E15"/>
    <mergeCell ref="F15:O15"/>
    <mergeCell ref="P15:W15"/>
    <mergeCell ref="X15:Y15"/>
    <mergeCell ref="B16:C16"/>
    <mergeCell ref="D16:E16"/>
    <mergeCell ref="F16:O16"/>
    <mergeCell ref="P16:W16"/>
    <mergeCell ref="X16:Y16"/>
    <mergeCell ref="B17:C17"/>
    <mergeCell ref="D17:E17"/>
    <mergeCell ref="F17:O17"/>
    <mergeCell ref="P17:W17"/>
    <mergeCell ref="X17:Y17"/>
    <mergeCell ref="B18:C18"/>
    <mergeCell ref="D18:E18"/>
    <mergeCell ref="F18:O18"/>
    <mergeCell ref="P18:W18"/>
    <mergeCell ref="X18:Y18"/>
    <mergeCell ref="B19:C19"/>
    <mergeCell ref="D19:E19"/>
    <mergeCell ref="F19:O19"/>
    <mergeCell ref="P19:W19"/>
    <mergeCell ref="X19:Y19"/>
    <mergeCell ref="B20:C20"/>
    <mergeCell ref="D20:E20"/>
    <mergeCell ref="F20:O20"/>
    <mergeCell ref="P20:W20"/>
    <mergeCell ref="X20:Y20"/>
    <mergeCell ref="B21:C21"/>
    <mergeCell ref="D21:E21"/>
    <mergeCell ref="F21:O21"/>
    <mergeCell ref="P21:W21"/>
    <mergeCell ref="X21:Y21"/>
    <mergeCell ref="B22:C22"/>
    <mergeCell ref="D22:E22"/>
    <mergeCell ref="F22:O22"/>
    <mergeCell ref="P22:W22"/>
    <mergeCell ref="X22:Y22"/>
    <mergeCell ref="B23:C23"/>
    <mergeCell ref="D23:E23"/>
    <mergeCell ref="F23:O23"/>
    <mergeCell ref="P23:W23"/>
    <mergeCell ref="X23:Y23"/>
    <mergeCell ref="B24:C24"/>
    <mergeCell ref="D24:E24"/>
    <mergeCell ref="F24:O24"/>
    <mergeCell ref="P24:W24"/>
    <mergeCell ref="X24:Y24"/>
    <mergeCell ref="B25:C25"/>
    <mergeCell ref="D25:E25"/>
    <mergeCell ref="F25:O25"/>
    <mergeCell ref="P25:W25"/>
    <mergeCell ref="X25:Y25"/>
    <mergeCell ref="B26:C26"/>
    <mergeCell ref="D26:E26"/>
    <mergeCell ref="F26:O26"/>
    <mergeCell ref="P26:W26"/>
    <mergeCell ref="X26:Y26"/>
    <mergeCell ref="B27:C27"/>
    <mergeCell ref="D27:E27"/>
    <mergeCell ref="F27:O27"/>
    <mergeCell ref="P27:W27"/>
    <mergeCell ref="X27:Y27"/>
    <mergeCell ref="B28:C28"/>
    <mergeCell ref="D28:E28"/>
    <mergeCell ref="F28:O28"/>
    <mergeCell ref="P28:W28"/>
    <mergeCell ref="X28:Y28"/>
    <mergeCell ref="B32:G32"/>
    <mergeCell ref="H32:N32"/>
    <mergeCell ref="O32:U32"/>
    <mergeCell ref="V32:Y32"/>
    <mergeCell ref="B33:D34"/>
    <mergeCell ref="E33:G33"/>
    <mergeCell ref="H33:N33"/>
    <mergeCell ref="O33:U33"/>
    <mergeCell ref="V33:Y33"/>
    <mergeCell ref="E34:G34"/>
    <mergeCell ref="O36:U36"/>
    <mergeCell ref="V36:Y36"/>
    <mergeCell ref="H34:N34"/>
    <mergeCell ref="O34:U34"/>
    <mergeCell ref="V34:Y34"/>
    <mergeCell ref="B35:D36"/>
    <mergeCell ref="E35:G35"/>
    <mergeCell ref="H35:N35"/>
    <mergeCell ref="O35:U35"/>
    <mergeCell ref="V35:Y35"/>
    <mergeCell ref="E36:G36"/>
    <mergeCell ref="H36:N36"/>
  </mergeCells>
  <phoneticPr fontId="1"/>
  <printOptions horizontalCentered="1"/>
  <pageMargins left="0.39370078740157483" right="0.31496062992125984" top="0.78" bottom="0.8" header="0.51181102362204722" footer="0.4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C1" workbookViewId="0">
      <selection activeCell="C3" sqref="C3"/>
    </sheetView>
  </sheetViews>
  <sheetFormatPr defaultRowHeight="15"/>
  <cols>
    <col min="2" max="2" width="28.21875" customWidth="1"/>
    <col min="3" max="3" width="24.44140625" customWidth="1"/>
  </cols>
  <sheetData>
    <row r="1" spans="1:6">
      <c r="B1" s="1" t="s">
        <v>25</v>
      </c>
      <c r="C1" s="1" t="s">
        <v>26</v>
      </c>
      <c r="F1" s="1" t="s">
        <v>28</v>
      </c>
    </row>
    <row r="2" spans="1:6">
      <c r="A2">
        <v>1</v>
      </c>
      <c r="B2" s="1" t="str">
        <f ca="1">"第"&amp;DBCS(FIXED((YEAR(NOW())-1900)-50-12,0,TRUE))&amp;"回 石川県中学校サッカー大会"</f>
        <v>第５４回 石川県中学校サッカー大会</v>
      </c>
      <c r="C2" s="1" t="s">
        <v>27</v>
      </c>
      <c r="F2" s="1"/>
    </row>
    <row r="3" spans="1:6">
      <c r="A3">
        <v>2</v>
      </c>
      <c r="B3" s="1" t="e">
        <f>IF(入力用!#REF!="能登",入力用!#REF!,"加賀")&amp;"地区中学校体育大会 兼 県体予選会　サッカー競技"</f>
        <v>#REF!</v>
      </c>
      <c r="C3" s="1" t="e">
        <f>IF(入力用!#REF!="能登地区中学校体育連盟会長
",入力用!#REF!,"加賀地区中学校体育連盟会長　大野　一朗")</f>
        <v>#REF!</v>
      </c>
      <c r="F3" s="1"/>
    </row>
    <row r="4" spans="1:6">
      <c r="A4">
        <v>3</v>
      </c>
      <c r="B4" s="1"/>
      <c r="C4" s="1"/>
      <c r="F4" s="1"/>
    </row>
    <row r="5" spans="1:6">
      <c r="A5">
        <v>4</v>
      </c>
      <c r="B5" s="1"/>
      <c r="C5" s="1"/>
      <c r="F5" s="1"/>
    </row>
    <row r="6" spans="1:6">
      <c r="A6">
        <v>5</v>
      </c>
      <c r="B6" s="1"/>
      <c r="C6" s="1"/>
      <c r="F6" s="1"/>
    </row>
    <row r="7" spans="1:6">
      <c r="A7">
        <v>6</v>
      </c>
      <c r="B7" s="1"/>
      <c r="C7" s="1"/>
      <c r="F7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入力用</vt:lpstr>
      <vt:lpstr>北信越申込書</vt:lpstr>
      <vt:lpstr>選手・スタッフ変更届</vt:lpstr>
      <vt:lpstr>プロ用</vt:lpstr>
      <vt:lpstr>大会名など</vt:lpstr>
      <vt:lpstr>選手・スタッフ変更届!Print_Area</vt:lpstr>
      <vt:lpstr>北信越申込書!Print_Area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M.KIMOTO</dc:creator>
  <cp:lastModifiedBy>user</cp:lastModifiedBy>
  <cp:lastPrinted>2016-05-27T10:25:03Z</cp:lastPrinted>
  <dcterms:created xsi:type="dcterms:W3CDTF">2002-11-20T15:58:45Z</dcterms:created>
  <dcterms:modified xsi:type="dcterms:W3CDTF">2016-05-30T02:17:14Z</dcterms:modified>
</cp:coreProperties>
</file>